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15360" windowHeight="6570" tabRatio="761" activeTab="3"/>
  </bookViews>
  <sheets>
    <sheet name="16.8.2 və 16.8.7" sheetId="9" r:id="rId1"/>
    <sheet name="16.8.3 və 16.8.4" sheetId="10" r:id="rId2"/>
    <sheet name="16.8.5." sheetId="11" r:id="rId3"/>
    <sheet name="16.8.6 " sheetId="12" r:id="rId4"/>
    <sheet name="16.8.8" sheetId="13" r:id="rId5"/>
    <sheet name="16.8.10." sheetId="14" r:id="rId6"/>
    <sheet name="16.6.2" sheetId="1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5">#REF!</definedName>
    <definedName name="bank" localSheetId="0">#REF!</definedName>
    <definedName name="bank" localSheetId="1">#REF!</definedName>
    <definedName name="bank" localSheetId="2">#REF!</definedName>
    <definedName name="bank" localSheetId="3">#REF!</definedName>
    <definedName name="bank" localSheetId="4">#REF!</definedName>
    <definedName name="bank">#REF!</definedName>
    <definedName name="BANK__">#REF!</definedName>
    <definedName name="bank_1" localSheetId="5">#REF!</definedName>
    <definedName name="bank_1" localSheetId="0">#REF!</definedName>
    <definedName name="bank_1" localSheetId="1">#REF!</definedName>
    <definedName name="bank_1" localSheetId="2">#REF!</definedName>
    <definedName name="bank_1" localSheetId="3">#REF!</definedName>
    <definedName name="bank_1" localSheetId="4">#REF!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5">[9]A12!$T$1</definedName>
    <definedName name="countA12_1" localSheetId="0">[10]A12!$T$1</definedName>
    <definedName name="countA12_1" localSheetId="1">[10]A12!$T$1</definedName>
    <definedName name="countA12_1" localSheetId="2">[11]A12!$T$1</definedName>
    <definedName name="countA12_1" localSheetId="3">[10]A12!$T$1</definedName>
    <definedName name="countA12_1" localSheetId="4">#REF!</definedName>
    <definedName name="countA12_1">#N/A</definedName>
    <definedName name="countA12_2">#N/A</definedName>
    <definedName name="countA12_3">#N/A</definedName>
    <definedName name="countM1_1">#N/A</definedName>
    <definedName name="countM2_1" localSheetId="4">'16.8.8'!#REF!</definedName>
    <definedName name="countM2_1">#N/A</definedName>
    <definedName name="countM2_2" localSheetId="4">'16.8.8'!#REF!</definedName>
    <definedName name="countM2_2">#N/A</definedName>
    <definedName name="countM2_3" localSheetId="4">'16.8.8'!#REF!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5">[9]U3!$Q$1</definedName>
    <definedName name="countU3_1" localSheetId="0">[10]U3!$Q$1</definedName>
    <definedName name="countU3_1" localSheetId="1">[10]U3!$Q$1</definedName>
    <definedName name="countU3_1" localSheetId="2">[11]U3!$Q$1</definedName>
    <definedName name="countU3_1" localSheetId="3">[10]U3!$Q$1</definedName>
    <definedName name="countU3_1" localSheetId="4">#REF!</definedName>
    <definedName name="countU3_1">#N/A</definedName>
    <definedName name="countU3_2" localSheetId="5">[9]U3!$Q$2</definedName>
    <definedName name="countU3_2" localSheetId="0">[10]U3!$Q$2</definedName>
    <definedName name="countU3_2" localSheetId="1">[10]U3!$Q$2</definedName>
    <definedName name="countU3_2" localSheetId="2">[11]U3!$Q$2</definedName>
    <definedName name="countU3_2" localSheetId="3">[10]U3!$Q$2</definedName>
    <definedName name="countU3_2" localSheetId="4">#REF!</definedName>
    <definedName name="countU3_2">#N/A</definedName>
    <definedName name="countU3_3" localSheetId="5">[9]U3!$Q$3</definedName>
    <definedName name="countU3_3" localSheetId="0">[10]U3!$Q$3</definedName>
    <definedName name="countU3_3" localSheetId="1">[10]U3!$Q$3</definedName>
    <definedName name="countU3_3" localSheetId="2">[11]U3!$Q$3</definedName>
    <definedName name="countU3_3" localSheetId="3">[10]U3!$Q$3</definedName>
    <definedName name="countU3_3" localSheetId="4">#REF!</definedName>
    <definedName name="countU3_3">#N/A</definedName>
    <definedName name="countU3_4" localSheetId="5">[9]U3!$Q$4</definedName>
    <definedName name="countU3_4" localSheetId="0">[10]U3!$Q$4</definedName>
    <definedName name="countU3_4" localSheetId="1">[10]U3!$Q$4</definedName>
    <definedName name="countU3_4" localSheetId="2">[11]U3!$Q$4</definedName>
    <definedName name="countU3_4" localSheetId="3">[10]U3!$Q$4</definedName>
    <definedName name="countU3_4" localSheetId="4">#REF!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5">#REF!</definedName>
    <definedName name="muddet" localSheetId="0">#REF!</definedName>
    <definedName name="muddet" localSheetId="1">#REF!</definedName>
    <definedName name="muddet" localSheetId="2">#REF!</definedName>
    <definedName name="muddet" localSheetId="3">#REF!</definedName>
    <definedName name="muddet" localSheetId="4">#REF!</definedName>
    <definedName name="muddet">#REF!</definedName>
    <definedName name="offset" localSheetId="5">#REF!</definedName>
    <definedName name="offset" localSheetId="0">#REF!</definedName>
    <definedName name="offset" localSheetId="1">#REF!</definedName>
    <definedName name="offset" localSheetId="2">#REF!</definedName>
    <definedName name="offset" localSheetId="3">#REF!</definedName>
    <definedName name="offset" localSheetId="4">#REF!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5">'16.8.10.'!$A$1:$F$91</definedName>
    <definedName name="_xlnm.Print_Area" localSheetId="2">'16.8.5.'!$A$1:$C$52</definedName>
    <definedName name="_xlnm.Print_Area" localSheetId="4">'16.8.8'!$A$1:$C$3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4">'16.8.8'!#REF!</definedName>
    <definedName name="row_endM2_1">#N/A</definedName>
    <definedName name="row_endM2_2" localSheetId="4">'16.8.8'!#REF!</definedName>
    <definedName name="row_endM2_2">#N/A</definedName>
    <definedName name="row_endM2_3" localSheetId="4">'16.8.8'!#REF!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4">'16.8.8'!#REF!</definedName>
    <definedName name="row_startM2_1">#N/A</definedName>
    <definedName name="row_startM2_2" localSheetId="4">'16.8.8'!#REF!</definedName>
    <definedName name="row_startM2_2">#N/A</definedName>
    <definedName name="row_startM2_3" localSheetId="4">'16.8.8'!#REF!</definedName>
    <definedName name="row_startM2_3">#N/A</definedName>
    <definedName name="row_startM3_1" localSheetId="5">[9]M3!$AC$1</definedName>
    <definedName name="row_startM3_1" localSheetId="0">[10]M3!$AC$1</definedName>
    <definedName name="row_startM3_1" localSheetId="1">[10]M3!$AC$1</definedName>
    <definedName name="row_startM3_1" localSheetId="2">[11]M3!$AC$1</definedName>
    <definedName name="row_startM3_1" localSheetId="3">[10]M3!$AC$1</definedName>
    <definedName name="row_startM3_1" localSheetId="4">#REF!</definedName>
    <definedName name="row_startM3_1">#N/A</definedName>
    <definedName name="row_startM3_2" localSheetId="5">[9]M3!$AC$2</definedName>
    <definedName name="row_startM3_2" localSheetId="0">[10]M3!$AC$2</definedName>
    <definedName name="row_startM3_2" localSheetId="1">[10]M3!$AC$2</definedName>
    <definedName name="row_startM3_2" localSheetId="2">[11]M3!$AC$2</definedName>
    <definedName name="row_startM3_2" localSheetId="3">[10]M3!$AC$2</definedName>
    <definedName name="row_startM3_2" localSheetId="4">#REF!</definedName>
    <definedName name="row_startM3_2">#N/A</definedName>
    <definedName name="row_startM3_3" localSheetId="5">[9]M3!$AC$3</definedName>
    <definedName name="row_startM3_3" localSheetId="0">[10]M3!$AC$3</definedName>
    <definedName name="row_startM3_3" localSheetId="1">[10]M3!$AC$3</definedName>
    <definedName name="row_startM3_3" localSheetId="2">[11]M3!$AC$3</definedName>
    <definedName name="row_startM3_3" localSheetId="3">[10]M3!$AC$3</definedName>
    <definedName name="row_startM3_3" localSheetId="4">#REF!</definedName>
    <definedName name="row_startM3_3">#N/A</definedName>
    <definedName name="row_startM3_4" localSheetId="5">[9]M3!$AC$4</definedName>
    <definedName name="row_startM3_4" localSheetId="0">[10]M3!$AC$4</definedName>
    <definedName name="row_startM3_4" localSheetId="1">[10]M3!$AC$4</definedName>
    <definedName name="row_startM3_4" localSheetId="2">[11]M3!$AC$4</definedName>
    <definedName name="row_startM3_4" localSheetId="3">[10]M3!$AC$4</definedName>
    <definedName name="row_startM3_4" localSheetId="4">#REF!</definedName>
    <definedName name="row_startM3_4">#N/A</definedName>
    <definedName name="row_startM4_1" localSheetId="5">[9]M4!$AQ$1</definedName>
    <definedName name="row_startM4_1" localSheetId="0">[10]M4!$AQ$1</definedName>
    <definedName name="row_startM4_1" localSheetId="1">[10]M4!$AQ$1</definedName>
    <definedName name="row_startM4_1" localSheetId="2">[11]M4!$AQ$1</definedName>
    <definedName name="row_startM4_1" localSheetId="3">[10]M4!$AQ$1</definedName>
    <definedName name="row_startM4_1" localSheetId="4">#REF!</definedName>
    <definedName name="row_startM4_1">#N/A</definedName>
    <definedName name="row_startM4_2" localSheetId="5">[9]M4!$AQ$2</definedName>
    <definedName name="row_startM4_2" localSheetId="0">[10]M4!$AQ$2</definedName>
    <definedName name="row_startM4_2" localSheetId="1">[10]M4!$AQ$2</definedName>
    <definedName name="row_startM4_2" localSheetId="2">[11]M4!$AQ$2</definedName>
    <definedName name="row_startM4_2" localSheetId="3">[10]M4!$AQ$2</definedName>
    <definedName name="row_startM4_2" localSheetId="4">#REF!</definedName>
    <definedName name="row_startM4_2">#N/A</definedName>
    <definedName name="row_startM4_3" localSheetId="5">[9]M4!$AQ$3</definedName>
    <definedName name="row_startM4_3" localSheetId="0">[10]M4!$AQ$3</definedName>
    <definedName name="row_startM4_3" localSheetId="1">[10]M4!$AQ$3</definedName>
    <definedName name="row_startM4_3" localSheetId="2">[11]M4!$AQ$3</definedName>
    <definedName name="row_startM4_3" localSheetId="3">[10]M4!$AQ$3</definedName>
    <definedName name="row_startM4_3" localSheetId="4">#REF!</definedName>
    <definedName name="row_startM4_3">#N/A</definedName>
    <definedName name="row_startM4_4" localSheetId="5">[9]M4!$AQ$4</definedName>
    <definedName name="row_startM4_4" localSheetId="0">[10]M4!$AQ$4</definedName>
    <definedName name="row_startM4_4" localSheetId="1">[10]M4!$AQ$4</definedName>
    <definedName name="row_startM4_4" localSheetId="2">[11]M4!$AQ$4</definedName>
    <definedName name="row_startM4_4" localSheetId="3">[10]M4!$AQ$4</definedName>
    <definedName name="row_startM4_4" localSheetId="4">#REF!</definedName>
    <definedName name="row_startM4_4">#N/A</definedName>
    <definedName name="row_startM8_1" localSheetId="5">[9]M8!$K$1</definedName>
    <definedName name="row_startM8_1" localSheetId="0">[10]M8!$K$1</definedName>
    <definedName name="row_startM8_1" localSheetId="1">[10]M8!$K$1</definedName>
    <definedName name="row_startM8_1" localSheetId="2">[11]M8!$K$1</definedName>
    <definedName name="row_startM8_1" localSheetId="3">[10]M8!$K$1</definedName>
    <definedName name="row_startM8_1" localSheetId="4">#REF!</definedName>
    <definedName name="row_startM8_1">#N/A</definedName>
    <definedName name="row_startM8_2" localSheetId="5">[9]M8!$K$2</definedName>
    <definedName name="row_startM8_2" localSheetId="0">[10]M8!$K$2</definedName>
    <definedName name="row_startM8_2" localSheetId="1">[10]M8!$K$2</definedName>
    <definedName name="row_startM8_2" localSheetId="2">[11]M8!$K$2</definedName>
    <definedName name="row_startM8_2" localSheetId="3">[10]M8!$K$2</definedName>
    <definedName name="row_startM8_2" localSheetId="4">#REF!</definedName>
    <definedName name="row_startM8_2">#N/A</definedName>
    <definedName name="row_startM8_3" localSheetId="5">[9]M8!$K$3</definedName>
    <definedName name="row_startM8_3" localSheetId="0">[10]M8!$K$3</definedName>
    <definedName name="row_startM8_3" localSheetId="1">[10]M8!$K$3</definedName>
    <definedName name="row_startM8_3" localSheetId="2">[11]M8!$K$3</definedName>
    <definedName name="row_startM8_3" localSheetId="3">[10]M8!$K$3</definedName>
    <definedName name="row_startM8_3" localSheetId="4">#REF!</definedName>
    <definedName name="row_startM8_3">#N/A</definedName>
    <definedName name="row_startM9_1" localSheetId="5">[9]M9!$K$1</definedName>
    <definedName name="row_startM9_1" localSheetId="0">[10]M9!$K$1</definedName>
    <definedName name="row_startM9_1" localSheetId="1">[10]M9!$K$1</definedName>
    <definedName name="row_startM9_1" localSheetId="2">[11]M9!$K$1</definedName>
    <definedName name="row_startM9_1" localSheetId="3">[10]M9!$K$1</definedName>
    <definedName name="row_startM9_1" localSheetId="4">#REF!</definedName>
    <definedName name="row_startM9_1">#N/A</definedName>
    <definedName name="row_startM9_2" localSheetId="5">[9]M9!$K$2</definedName>
    <definedName name="row_startM9_2" localSheetId="0">[10]M9!$K$2</definedName>
    <definedName name="row_startM9_2" localSheetId="1">[10]M9!$K$2</definedName>
    <definedName name="row_startM9_2" localSheetId="2">[11]M9!$K$2</definedName>
    <definedName name="row_startM9_2" localSheetId="3">[10]M9!$K$2</definedName>
    <definedName name="row_startM9_2" localSheetId="4">#REF!</definedName>
    <definedName name="row_startM9_2">#N/A</definedName>
    <definedName name="row_startM9_3" localSheetId="5">[9]M9!$K$3</definedName>
    <definedName name="row_startM9_3" localSheetId="0">[10]M9!$K$3</definedName>
    <definedName name="row_startM9_3" localSheetId="1">[10]M9!$K$3</definedName>
    <definedName name="row_startM9_3" localSheetId="2">[11]M9!$K$3</definedName>
    <definedName name="row_startM9_3" localSheetId="3">[10]M9!$K$3</definedName>
    <definedName name="row_startM9_3" localSheetId="4">#REF!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5">[9]M1!$M$2</definedName>
    <definedName name="rowM1_1" localSheetId="0">[10]M1!$M$2</definedName>
    <definedName name="rowM1_1" localSheetId="1">[10]M1!$M$2</definedName>
    <definedName name="rowM1_1" localSheetId="2">[11]M1!$M$2</definedName>
    <definedName name="rowM1_1" localSheetId="3">[10]M1!$M$2</definedName>
    <definedName name="rowM1_1" localSheetId="4">#REF!</definedName>
    <definedName name="rowM1_1">#N/A</definedName>
    <definedName name="rowM2_1" localSheetId="4">'16.8.8'!#REF!</definedName>
    <definedName name="rowM2_1">#N/A</definedName>
    <definedName name="rowM2_2" localSheetId="4">'16.8.8'!#REF!</definedName>
    <definedName name="rowM2_2">#N/A</definedName>
    <definedName name="rowM2_3" localSheetId="4">'16.8.8'!#REF!</definedName>
    <definedName name="rowM2_3">#N/A</definedName>
    <definedName name="rowM3_1" localSheetId="5">[9]M3!$AB$1</definedName>
    <definedName name="rowM3_1" localSheetId="0">[10]M3!$AB$1</definedName>
    <definedName name="rowM3_1" localSheetId="1">[10]M3!$AB$1</definedName>
    <definedName name="rowM3_1" localSheetId="2">[11]M3!$AB$1</definedName>
    <definedName name="rowM3_1" localSheetId="3">[10]M3!$AB$1</definedName>
    <definedName name="rowM3_1" localSheetId="4">#REF!</definedName>
    <definedName name="rowM3_1">#N/A</definedName>
    <definedName name="rowM3_2" localSheetId="5">[9]M3!$AB$2</definedName>
    <definedName name="rowM3_2" localSheetId="0">[10]M3!$AB$2</definedName>
    <definedName name="rowM3_2" localSheetId="1">[10]M3!$AB$2</definedName>
    <definedName name="rowM3_2" localSheetId="2">[11]M3!$AB$2</definedName>
    <definedName name="rowM3_2" localSheetId="3">[10]M3!$AB$2</definedName>
    <definedName name="rowM3_2" localSheetId="4">#REF!</definedName>
    <definedName name="rowM3_2">#N/A</definedName>
    <definedName name="rowM3_3" localSheetId="5">[9]M3!$AB$3</definedName>
    <definedName name="rowM3_3" localSheetId="0">[10]M3!$AB$3</definedName>
    <definedName name="rowM3_3" localSheetId="1">[10]M3!$AB$3</definedName>
    <definedName name="rowM3_3" localSheetId="2">[11]M3!$AB$3</definedName>
    <definedName name="rowM3_3" localSheetId="3">[10]M3!$AB$3</definedName>
    <definedName name="rowM3_3" localSheetId="4">#REF!</definedName>
    <definedName name="rowM3_3">#N/A</definedName>
    <definedName name="rowM3_4" localSheetId="5">[9]M3!$AB$4</definedName>
    <definedName name="rowM3_4" localSheetId="0">[10]M3!$AB$4</definedName>
    <definedName name="rowM3_4" localSheetId="1">[10]M3!$AB$4</definedName>
    <definedName name="rowM3_4" localSheetId="2">[11]M3!$AB$4</definedName>
    <definedName name="rowM3_4" localSheetId="3">[10]M3!$AB$4</definedName>
    <definedName name="rowM3_4" localSheetId="4">#REF!</definedName>
    <definedName name="rowM3_4">#N/A</definedName>
    <definedName name="rowM4_1" localSheetId="5">[9]M4!$AP$1</definedName>
    <definedName name="rowM4_1" localSheetId="0">[10]M4!$AP$1</definedName>
    <definedName name="rowM4_1" localSheetId="1">[10]M4!$AP$1</definedName>
    <definedName name="rowM4_1" localSheetId="2">[11]M4!$AP$1</definedName>
    <definedName name="rowM4_1" localSheetId="3">[10]M4!$AP$1</definedName>
    <definedName name="rowM4_1" localSheetId="4">#REF!</definedName>
    <definedName name="rowM4_1">#N/A</definedName>
    <definedName name="rowM4_2" localSheetId="5">[9]M4!$AP$2</definedName>
    <definedName name="rowM4_2" localSheetId="0">[10]M4!$AP$2</definedName>
    <definedName name="rowM4_2" localSheetId="1">[10]M4!$AP$2</definedName>
    <definedName name="rowM4_2" localSheetId="2">[11]M4!$AP$2</definedName>
    <definedName name="rowM4_2" localSheetId="3">[10]M4!$AP$2</definedName>
    <definedName name="rowM4_2" localSheetId="4">#REF!</definedName>
    <definedName name="rowM4_2">#N/A</definedName>
    <definedName name="rowM4_3" localSheetId="5">[9]M4!$AP$3</definedName>
    <definedName name="rowM4_3" localSheetId="0">[10]M4!$AP$3</definedName>
    <definedName name="rowM4_3" localSheetId="1">[10]M4!$AP$3</definedName>
    <definedName name="rowM4_3" localSheetId="2">[11]M4!$AP$3</definedName>
    <definedName name="rowM4_3" localSheetId="3">[10]M4!$AP$3</definedName>
    <definedName name="rowM4_3" localSheetId="4">#REF!</definedName>
    <definedName name="rowM4_3">#N/A</definedName>
    <definedName name="rowM4_4" localSheetId="5">[9]M4!$AP$4</definedName>
    <definedName name="rowM4_4" localSheetId="0">[10]M4!$AP$4</definedName>
    <definedName name="rowM4_4" localSheetId="1">[10]M4!$AP$4</definedName>
    <definedName name="rowM4_4" localSheetId="2">[11]M4!$AP$4</definedName>
    <definedName name="rowM4_4" localSheetId="3">[10]M4!$AP$4</definedName>
    <definedName name="rowM4_4" localSheetId="4">#REF!</definedName>
    <definedName name="rowM4_4">#N/A</definedName>
    <definedName name="rowM8_1" localSheetId="5">[9]M8!$J$1</definedName>
    <definedName name="rowM8_1" localSheetId="0">[10]M8!$J$1</definedName>
    <definedName name="rowM8_1" localSheetId="1">[10]M8!$J$1</definedName>
    <definedName name="rowM8_1" localSheetId="2">[11]M8!$J$1</definedName>
    <definedName name="rowM8_1" localSheetId="3">[10]M8!$J$1</definedName>
    <definedName name="rowM8_1" localSheetId="4">#REF!</definedName>
    <definedName name="rowM8_1">#N/A</definedName>
    <definedName name="rowM8_2" localSheetId="5">[9]M8!$J$2</definedName>
    <definedName name="rowM8_2" localSheetId="0">[10]M8!$J$2</definedName>
    <definedName name="rowM8_2" localSheetId="1">[10]M8!$J$2</definedName>
    <definedName name="rowM8_2" localSheetId="2">[11]M8!$J$2</definedName>
    <definedName name="rowM8_2" localSheetId="3">[10]M8!$J$2</definedName>
    <definedName name="rowM8_2" localSheetId="4">#REF!</definedName>
    <definedName name="rowM8_2">#N/A</definedName>
    <definedName name="rowM8_3" localSheetId="5">[9]M8!$J$3</definedName>
    <definedName name="rowM8_3" localSheetId="0">[10]M8!$J$3</definedName>
    <definedName name="rowM8_3" localSheetId="1">[10]M8!$J$3</definedName>
    <definedName name="rowM8_3" localSheetId="2">[11]M8!$J$3</definedName>
    <definedName name="rowM8_3" localSheetId="3">[10]M8!$J$3</definedName>
    <definedName name="rowM8_3" localSheetId="4">#REF!</definedName>
    <definedName name="rowM8_3">#N/A</definedName>
    <definedName name="rowM9_1" localSheetId="5">[9]M9!$J$1</definedName>
    <definedName name="rowM9_1" localSheetId="0">[10]M9!$J$1</definedName>
    <definedName name="rowM9_1" localSheetId="1">[10]M9!$J$1</definedName>
    <definedName name="rowM9_1" localSheetId="2">[11]M9!$J$1</definedName>
    <definedName name="rowM9_1" localSheetId="3">[10]M9!$J$1</definedName>
    <definedName name="rowM9_1" localSheetId="4">#REF!</definedName>
    <definedName name="rowM9_1">#N/A</definedName>
    <definedName name="rowM9_2" localSheetId="5">[9]M9!$J$2</definedName>
    <definedName name="rowM9_2" localSheetId="0">[10]M9!$J$2</definedName>
    <definedName name="rowM9_2" localSheetId="1">[10]M9!$J$2</definedName>
    <definedName name="rowM9_2" localSheetId="2">[11]M9!$J$2</definedName>
    <definedName name="rowM9_2" localSheetId="3">[10]M9!$J$2</definedName>
    <definedName name="rowM9_2" localSheetId="4">#REF!</definedName>
    <definedName name="rowM9_2">#N/A</definedName>
    <definedName name="rowM9_3" localSheetId="5">[9]M9!$J$3</definedName>
    <definedName name="rowM9_3" localSheetId="0">[10]M9!$J$3</definedName>
    <definedName name="rowM9_3" localSheetId="1">[10]M9!$J$3</definedName>
    <definedName name="rowM9_3" localSheetId="2">[11]M9!$J$3</definedName>
    <definedName name="rowM9_3" localSheetId="3">[10]M9!$J$3</definedName>
    <definedName name="rowM9_3" localSheetId="4">#REF!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workbook>
</file>

<file path=xl/calcChain.xml><?xml version="1.0" encoding="utf-8"?>
<calcChain xmlns="http://schemas.openxmlformats.org/spreadsheetml/2006/main">
  <c r="B39" i="14" l="1"/>
  <c r="D39" i="14"/>
  <c r="B18" i="14"/>
  <c r="B14" i="14" s="1"/>
  <c r="B15" i="14"/>
  <c r="F5" i="15"/>
  <c r="F7" i="15"/>
  <c r="F6" i="15"/>
  <c r="D3" i="9" l="1"/>
  <c r="D18" i="9"/>
  <c r="D6" i="12" l="1"/>
  <c r="C6" i="12"/>
  <c r="D5" i="12"/>
  <c r="C5" i="12"/>
  <c r="B48" i="14" l="1"/>
  <c r="C17" i="9" l="1"/>
  <c r="D14" i="9" l="1"/>
  <c r="B8" i="14" l="1"/>
  <c r="C8" i="14"/>
  <c r="D8" i="14"/>
  <c r="D18" i="14"/>
  <c r="D14" i="14" s="1"/>
  <c r="D5" i="10" l="1"/>
  <c r="B5" i="10" l="1"/>
  <c r="B17" i="9" l="1"/>
  <c r="B70" i="14" l="1"/>
  <c r="D45" i="14" l="1"/>
  <c r="D80" i="14" l="1"/>
  <c r="C80" i="14"/>
  <c r="B80" i="14"/>
  <c r="D67" i="14"/>
  <c r="C67" i="14"/>
  <c r="B67" i="14"/>
  <c r="B66" i="14" s="1"/>
  <c r="D59" i="14"/>
  <c r="C59" i="14"/>
  <c r="B59" i="14"/>
  <c r="D54" i="14"/>
  <c r="C54" i="14"/>
  <c r="B54" i="14"/>
  <c r="D51" i="14"/>
  <c r="C51" i="14"/>
  <c r="B51" i="14"/>
  <c r="C48" i="14"/>
  <c r="B45" i="14"/>
  <c r="C45" i="14"/>
  <c r="D48" i="14"/>
  <c r="D90" i="14" l="1"/>
  <c r="B90" i="14"/>
  <c r="C90" i="14"/>
  <c r="B44" i="14"/>
  <c r="C44" i="14"/>
  <c r="D44" i="14"/>
  <c r="C46" i="11" l="1"/>
  <c r="B46" i="11"/>
  <c r="C19" i="11"/>
  <c r="B19" i="11"/>
  <c r="C23" i="11"/>
  <c r="B23" i="11"/>
  <c r="C15" i="11"/>
  <c r="B15" i="11"/>
  <c r="C12" i="11"/>
  <c r="B12" i="11"/>
  <c r="C9" i="11"/>
  <c r="B9" i="11"/>
  <c r="C4" i="11"/>
  <c r="B4" i="11"/>
  <c r="B9" i="10"/>
  <c r="B4" i="10" s="1"/>
  <c r="C13" i="10" s="1"/>
  <c r="C8" i="10" l="1"/>
  <c r="G12" i="10"/>
  <c r="E6" i="10"/>
  <c r="G11" i="10"/>
  <c r="E7" i="10"/>
  <c r="E4" i="10"/>
  <c r="G10" i="10"/>
  <c r="E8" i="10"/>
  <c r="E5" i="10"/>
  <c r="D25" i="9"/>
  <c r="D24" i="9"/>
  <c r="D19" i="9"/>
  <c r="D13" i="9"/>
  <c r="D11" i="9"/>
  <c r="C9" i="10" l="1"/>
  <c r="C10" i="10"/>
  <c r="C12" i="10"/>
  <c r="C7" i="10"/>
  <c r="C11" i="10"/>
  <c r="C6" i="10"/>
  <c r="G4" i="10"/>
  <c r="C5" i="10"/>
  <c r="F9" i="10"/>
  <c r="G9" i="10" s="1"/>
  <c r="D17" i="9" l="1"/>
</calcChain>
</file>

<file path=xl/sharedStrings.xml><?xml version="1.0" encoding="utf-8"?>
<sst xmlns="http://schemas.openxmlformats.org/spreadsheetml/2006/main" count="298" uniqueCount="213">
  <si>
    <t>Cəmi</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</si>
  <si>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</si>
  <si>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</si>
  <si>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</si>
  <si>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</si>
  <si>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</si>
  <si>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</si>
  <si>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</si>
  <si>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</si>
  <si>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</si>
  <si>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</si>
  <si>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</si>
  <si>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</si>
  <si>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</si>
  <si>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</si>
  <si>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</si>
  <si>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</si>
  <si>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</si>
  <si>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</si>
  <si>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</si>
  <si>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</si>
  <si>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</si>
  <si>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</si>
  <si>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</si>
  <si>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</si>
  <si>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</si>
  <si>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</si>
  <si>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</si>
  <si>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</si>
  <si>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</si>
  <si>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</si>
  <si>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</si>
  <si>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</si>
  <si>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</si>
  <si>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</si>
  <si>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</si>
  <si>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</si>
  <si>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</si>
  <si>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</si>
  <si>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</si>
  <si>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</si>
  <si>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</si>
  <si>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</si>
  <si>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</si>
  <si>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</si>
  <si>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</si>
  <si>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</si>
  <si>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</si>
  <si>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</si>
  <si>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</si>
  <si>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</si>
  <si>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</si>
  <si>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</si>
  <si>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</si>
  <si>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</si>
  <si>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</si>
  <si>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</si>
  <si>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</si>
  <si>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</si>
  <si>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</si>
  <si>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</si>
  <si>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</si>
  <si>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</si>
  <si>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</si>
  <si>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</si>
  <si>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</si>
  <si>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</si>
  <si>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</si>
  <si>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</si>
  <si>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</si>
  <si>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</si>
  <si>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</si>
  <si>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</si>
  <si>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</si>
  <si>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</si>
  <si>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</si>
  <si>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</si>
  <si>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</si>
  <si>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</si>
  <si>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</si>
  <si>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</si>
  <si>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</si>
  <si>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</si>
  <si>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</si>
  <si>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</si>
  <si>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</si>
  <si>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</si>
  <si>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</si>
  <si>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</si>
  <si>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</si>
  <si>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</si>
  <si>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</si>
  <si>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</si>
  <si>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</si>
  <si>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</si>
  <si>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</si>
  <si>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</si>
  <si>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</si>
  <si>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</si>
  <si>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Quba-Xaçmaz</t>
  </si>
  <si>
    <t>Dağlıq Şirvan</t>
  </si>
  <si>
    <t>Lənkəran-Astara</t>
  </si>
  <si>
    <t>Şəki-Zaqatala</t>
  </si>
  <si>
    <t>Sayı</t>
  </si>
  <si>
    <t>Kredit portfeli</t>
  </si>
  <si>
    <t>Vaxtı keçmiş kreditlər</t>
  </si>
  <si>
    <t>İri kredit tələblərinin məbləği və məcmu kapitala nisbəti</t>
  </si>
  <si>
    <t>İri kredit tələblərinin məbləği*</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</si>
  <si>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</si>
  <si>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</si>
  <si>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</si>
  <si>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</si>
  <si>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</si>
  <si>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</si>
  <si>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</si>
  <si>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</si>
  <si>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</si>
  <si>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</si>
  <si>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</si>
  <si>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</si>
  <si>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</si>
  <si>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</si>
  <si>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</si>
  <si>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</si>
  <si>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</si>
  <si>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</si>
  <si>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</si>
  <si>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</si>
  <si>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</si>
  <si>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</si>
  <si>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</si>
  <si>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</si>
  <si>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</si>
  <si>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</si>
  <si>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</si>
  <si>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</si>
  <si>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</si>
  <si>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</si>
  <si>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</si>
  <si>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</si>
  <si>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</si>
  <si>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</si>
  <si>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</si>
  <si>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</si>
  <si>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</si>
  <si>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</si>
  <si>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</si>
  <si>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</si>
  <si>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</si>
  <si>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</si>
  <si>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</si>
  <si>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</si>
  <si>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</si>
  <si>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</si>
  <si>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</si>
  <si>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</si>
  <si>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</si>
  <si>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</si>
  <si>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</si>
  <si>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</si>
  <si>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</si>
  <si>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</si>
  <si>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</si>
  <si>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</si>
  <si>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</si>
  <si>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</si>
  <si>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</si>
  <si>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</si>
  <si>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</si>
  <si>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</si>
  <si>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</si>
  <si>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</si>
  <si>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</si>
  <si>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</si>
  <si>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</si>
  <si>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</si>
  <si>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</si>
  <si>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</si>
  <si>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</si>
  <si>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</si>
  <si>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</si>
  <si>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</si>
  <si>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</si>
  <si>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</si>
  <si>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</si>
  <si>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</si>
  <si>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</si>
  <si>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</si>
  <si>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</si>
  <si>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</si>
  <si>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</si>
  <si>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</si>
  <si>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</si>
  <si>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</si>
  <si>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</si>
  <si>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</si>
  <si>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</si>
  <si>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Kreditlərin, o cümlədən, vaxtı keçmiş kreditlərin iqtisadi rayonlar üzrə bölgüsü(min manatla)</t>
  </si>
  <si>
    <t>Aidiyyəti şəxslərlə bağlanılmış bütün əqdlər (min manatla)</t>
  </si>
  <si>
    <t>Rusiyya</t>
  </si>
  <si>
    <t>İri kredit tələbinin bankın 1-ci dərəcəli kapitalına nisbəti (%-lə)</t>
  </si>
  <si>
    <t>Bakı</t>
  </si>
  <si>
    <t>Mərkəzi Aran</t>
  </si>
  <si>
    <t>Abşeron-Xızı</t>
  </si>
  <si>
    <t>Mil–Muğan</t>
  </si>
  <si>
    <t>Gəncə–Daşkəsən</t>
  </si>
  <si>
    <t>Qazax–Tovuz</t>
  </si>
  <si>
    <t>Qarabağ</t>
  </si>
  <si>
    <t>Şərqi Zəngəzur</t>
  </si>
  <si>
    <t xml:space="preserve">Naxçıvan </t>
  </si>
  <si>
    <t>Şirvan–Salyan</t>
  </si>
  <si>
    <t>1.1.3.Əlavə risklərə məruz kreditlər</t>
  </si>
  <si>
    <t>VİP XİDMƏTLƏR QRUPU MMC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</si>
</sst>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00_);_(* \(#,##0.00\);_(* &quot;-&quot;??_);_(@_)"/>
    <numFmt numFmtId="166" formatCode="#,##0.000000"/>
    <numFmt numFmtId="167" formatCode="_-* #,##0_-;\-* #,##0_-;_-* &quot;-&quot;??_-;_-@_-"/>
    <numFmt numFmtId="168" formatCode="0.00_);\(0.00\)"/>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b/>
      <sz val="11"/>
      <name val="Calibri"/>
      <family val="2"/>
      <charset val="204"/>
      <scheme val="minor"/>
    </font>
  </fonts>
  <fills count="3">
    <fill>
      <patternFill patternType="none"/>
    </fill>
    <fill>
      <patternFill patternType="gray125"/>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cellStyleXfs>
  <cellXfs count="148">
    <xf numFmtId="0" fontId="0" fillId="0" borderId="0" xfId="0"/>
    <xf numFmtId="0" fontId="3" fillId="0" borderId="1" xfId="0" applyFont="1" applyBorder="1" applyAlignment="1">
      <alignment horizontal="center" vertical="center" wrapText="1"/>
    </xf>
    <xf numFmtId="0" fontId="0" fillId="0" borderId="0" xfId="0" applyFont="1" applyFill="1"/>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top" wrapText="1"/>
    </xf>
    <xf numFmtId="0" fontId="3" fillId="0" borderId="0" xfId="0" applyFont="1" applyFill="1"/>
    <xf numFmtId="0" fontId="4" fillId="0" borderId="4" xfId="0" applyFont="1" applyFill="1" applyBorder="1" applyAlignment="1" applyProtection="1">
      <alignment horizontal="left" vertical="top" wrapText="1" indent="2"/>
    </xf>
    <xf numFmtId="4" fontId="3" fillId="0" borderId="0" xfId="0" applyNumberFormat="1" applyFont="1" applyFill="1"/>
    <xf numFmtId="0" fontId="5" fillId="0" borderId="4" xfId="0" applyFont="1" applyFill="1" applyBorder="1" applyAlignment="1" applyProtection="1">
      <alignment horizontal="left" vertical="top" wrapText="1" indent="2"/>
    </xf>
    <xf numFmtId="0" fontId="5" fillId="0" borderId="4" xfId="0" applyFont="1" applyFill="1" applyBorder="1" applyAlignment="1" applyProtection="1">
      <alignment horizontal="left" vertical="top" wrapText="1" indent="3"/>
    </xf>
    <xf numFmtId="0" fontId="5" fillId="0" borderId="7"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top" wrapText="1" indent="4"/>
    </xf>
    <xf numFmtId="0" fontId="5" fillId="0" borderId="4" xfId="0" applyFont="1" applyFill="1" applyBorder="1" applyAlignment="1" applyProtection="1">
      <alignment horizontal="left" vertical="top" wrapText="1" indent="5"/>
    </xf>
    <xf numFmtId="0" fontId="5" fillId="0" borderId="4" xfId="0" applyFont="1" applyFill="1" applyBorder="1" applyAlignment="1" applyProtection="1">
      <alignment horizontal="left" vertical="top" wrapText="1" indent="1"/>
    </xf>
    <xf numFmtId="0" fontId="4" fillId="0" borderId="6" xfId="0" applyNumberFormat="1" applyFont="1" applyFill="1" applyBorder="1" applyAlignment="1" applyProtection="1">
      <alignment horizontal="center" vertical="top" wrapText="1"/>
    </xf>
    <xf numFmtId="0" fontId="4" fillId="0" borderId="6"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4" fillId="0" borderId="1" xfId="0" applyNumberFormat="1" applyFont="1" applyFill="1" applyBorder="1" applyAlignment="1" applyProtection="1">
      <alignment vertical="top"/>
    </xf>
    <xf numFmtId="0" fontId="5" fillId="0" borderId="1" xfId="0" applyNumberFormat="1" applyFont="1" applyFill="1" applyBorder="1" applyAlignment="1" applyProtection="1">
      <alignment vertical="top" wrapText="1"/>
    </xf>
    <xf numFmtId="43" fontId="0" fillId="0" borderId="0" xfId="0" applyNumberFormat="1" applyFont="1" applyFill="1"/>
    <xf numFmtId="0" fontId="5" fillId="0" borderId="1" xfId="0" applyNumberFormat="1" applyFont="1" applyFill="1" applyBorder="1" applyAlignment="1" applyProtection="1">
      <alignment vertical="top"/>
    </xf>
    <xf numFmtId="0" fontId="4"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5" fillId="0" borderId="0" xfId="3" applyFont="1" applyFill="1"/>
    <xf numFmtId="0" fontId="4" fillId="0" borderId="6" xfId="3" applyFont="1" applyFill="1" applyBorder="1" applyAlignment="1">
      <alignment horizontal="center" vertical="center" wrapText="1"/>
    </xf>
    <xf numFmtId="0" fontId="4" fillId="0" borderId="7" xfId="3" applyFont="1" applyFill="1" applyBorder="1" applyAlignment="1" applyProtection="1">
      <alignment horizontal="center" vertical="center" wrapText="1"/>
    </xf>
    <xf numFmtId="0" fontId="5" fillId="0" borderId="6" xfId="3" applyFont="1" applyFill="1" applyBorder="1" applyAlignment="1" applyProtection="1">
      <alignment vertical="center" wrapText="1"/>
    </xf>
    <xf numFmtId="43" fontId="5" fillId="2" borderId="4" xfId="2" applyFont="1" applyFill="1" applyBorder="1" applyAlignment="1" applyProtection="1">
      <alignment horizontal="right" vertical="center" wrapText="1"/>
    </xf>
    <xf numFmtId="0" fontId="5" fillId="0" borderId="6" xfId="3" applyFont="1" applyFill="1" applyBorder="1" applyAlignment="1" applyProtection="1">
      <alignment horizontal="left" vertical="center" wrapText="1" indent="1"/>
    </xf>
    <xf numFmtId="43" fontId="5" fillId="2" borderId="4" xfId="2" applyFont="1" applyFill="1" applyBorder="1" applyAlignment="1" applyProtection="1">
      <alignment horizontal="right" vertical="center" wrapText="1"/>
      <protection locked="0"/>
    </xf>
    <xf numFmtId="0" fontId="5" fillId="0" borderId="6" xfId="3" applyFont="1" applyFill="1" applyBorder="1" applyAlignment="1" applyProtection="1">
      <alignment horizontal="left" vertical="top" wrapText="1" indent="1"/>
    </xf>
    <xf numFmtId="0" fontId="5" fillId="0" borderId="6" xfId="3" applyFont="1" applyFill="1" applyBorder="1" applyAlignment="1" applyProtection="1">
      <alignment vertical="top" wrapText="1"/>
    </xf>
    <xf numFmtId="0" fontId="5" fillId="0" borderId="1" xfId="3" applyFont="1" applyFill="1" applyBorder="1" applyAlignment="1">
      <alignment horizontal="left" vertical="center" indent="1"/>
    </xf>
    <xf numFmtId="0" fontId="5" fillId="0" borderId="1" xfId="3" applyFont="1" applyFill="1" applyBorder="1" applyAlignment="1">
      <alignment vertical="center" wrapText="1"/>
    </xf>
    <xf numFmtId="0" fontId="5" fillId="0" borderId="1" xfId="3" applyFont="1" applyFill="1" applyBorder="1" applyAlignment="1">
      <alignment horizontal="left" vertical="center" wrapText="1" indent="1"/>
    </xf>
    <xf numFmtId="0" fontId="5" fillId="0" borderId="1" xfId="3" applyFont="1" applyFill="1" applyBorder="1" applyAlignment="1">
      <alignment vertical="center"/>
    </xf>
    <xf numFmtId="0" fontId="5" fillId="0" borderId="1" xfId="3" applyFont="1" applyFill="1" applyBorder="1" applyAlignment="1">
      <alignment horizontal="left" vertical="center" indent="2"/>
    </xf>
    <xf numFmtId="43" fontId="5" fillId="2" borderId="7" xfId="2" applyFont="1" applyFill="1" applyBorder="1" applyAlignment="1" applyProtection="1">
      <alignment horizontal="right" vertical="center" wrapText="1"/>
    </xf>
    <xf numFmtId="43" fontId="5" fillId="2" borderId="1" xfId="2" applyFont="1" applyFill="1" applyBorder="1" applyAlignment="1" applyProtection="1">
      <alignment horizontal="right" vertical="center" wrapText="1"/>
      <protection locked="0"/>
    </xf>
    <xf numFmtId="0" fontId="6" fillId="0" borderId="0" xfId="3" applyFont="1" applyFill="1" applyBorder="1" applyAlignment="1" applyProtection="1">
      <alignment horizontal="right"/>
    </xf>
    <xf numFmtId="0" fontId="4" fillId="0" borderId="4" xfId="3" applyFont="1" applyFill="1" applyBorder="1" applyAlignment="1">
      <alignment horizontal="center" vertical="center" wrapText="1"/>
    </xf>
    <xf numFmtId="0" fontId="4" fillId="0" borderId="4" xfId="3" applyFont="1" applyFill="1" applyBorder="1" applyAlignment="1" applyProtection="1">
      <alignment horizontal="center" vertical="center" wrapText="1"/>
    </xf>
    <xf numFmtId="0" fontId="5" fillId="0" borderId="7" xfId="3" applyFont="1" applyFill="1" applyBorder="1" applyAlignment="1" applyProtection="1">
      <alignment horizontal="left" vertical="top" wrapText="1"/>
    </xf>
    <xf numFmtId="0" fontId="5" fillId="0" borderId="7" xfId="3" applyFont="1" applyFill="1" applyBorder="1" applyAlignment="1" applyProtection="1">
      <alignment horizontal="left" vertical="top" wrapText="1" indent="1"/>
    </xf>
    <xf numFmtId="0" fontId="5" fillId="0" borderId="4" xfId="3" applyFont="1" applyFill="1" applyBorder="1" applyAlignment="1">
      <alignment horizontal="left" vertical="center" indent="1"/>
    </xf>
    <xf numFmtId="0" fontId="5" fillId="0" borderId="7" xfId="3" applyFont="1" applyFill="1" applyBorder="1" applyAlignment="1">
      <alignment vertical="center"/>
    </xf>
    <xf numFmtId="0" fontId="5" fillId="0" borderId="4" xfId="3" applyFont="1" applyFill="1" applyBorder="1" applyAlignment="1">
      <alignment vertical="center"/>
    </xf>
    <xf numFmtId="0" fontId="5" fillId="0" borderId="4" xfId="3" applyFont="1" applyFill="1" applyBorder="1" applyAlignment="1">
      <alignment horizontal="left" vertical="center" wrapText="1" indent="1"/>
    </xf>
    <xf numFmtId="0" fontId="5" fillId="0" borderId="4" xfId="3" applyFont="1" applyFill="1" applyBorder="1" applyAlignment="1">
      <alignment horizontal="left" vertical="center"/>
    </xf>
    <xf numFmtId="0" fontId="4" fillId="0" borderId="17" xfId="0" applyFont="1" applyFill="1" applyBorder="1" applyAlignment="1">
      <alignment horizontal="center" vertical="center" wrapText="1"/>
    </xf>
    <xf numFmtId="0" fontId="5" fillId="0" borderId="1" xfId="0" applyFont="1" applyFill="1" applyBorder="1" applyAlignment="1">
      <alignment vertical="center" wrapText="1"/>
    </xf>
    <xf numFmtId="0" fontId="0" fillId="0" borderId="0" xfId="0" applyFont="1" applyFill="1" applyAlignment="1">
      <alignment horizontal="center" vertical="center"/>
    </xf>
    <xf numFmtId="167" fontId="0" fillId="0" borderId="0" xfId="2" applyNumberFormat="1" applyFont="1" applyFill="1"/>
    <xf numFmtId="164" fontId="0" fillId="0" borderId="0" xfId="0" applyNumberFormat="1" applyFont="1" applyFill="1"/>
    <xf numFmtId="0" fontId="10" fillId="0" borderId="0" xfId="3" applyFont="1" applyFill="1" applyProtection="1">
      <protection locked="0"/>
    </xf>
    <xf numFmtId="0" fontId="9" fillId="0" borderId="1" xfId="3" applyFont="1" applyFill="1" applyBorder="1" applyAlignment="1" applyProtection="1">
      <alignment horizontal="center" vertical="center"/>
    </xf>
    <xf numFmtId="0" fontId="4" fillId="0" borderId="1" xfId="3" applyFont="1" applyFill="1" applyBorder="1" applyAlignment="1" applyProtection="1">
      <alignment horizontal="centerContinuous" vertical="center" wrapText="1"/>
    </xf>
    <xf numFmtId="0" fontId="9" fillId="0" borderId="1" xfId="3" applyFont="1" applyFill="1" applyBorder="1" applyAlignment="1" applyProtection="1">
      <alignment horizontal="centerContinuous" vertical="center" wrapText="1"/>
    </xf>
    <xf numFmtId="0" fontId="9" fillId="0" borderId="2" xfId="3" applyFont="1" applyFill="1" applyBorder="1" applyAlignment="1" applyProtection="1">
      <alignment horizontal="center" vertical="center" wrapText="1"/>
    </xf>
    <xf numFmtId="166" fontId="10" fillId="0" borderId="0" xfId="3" applyNumberFormat="1" applyFont="1" applyFill="1" applyProtection="1">
      <protection locked="0"/>
    </xf>
    <xf numFmtId="0" fontId="10" fillId="0" borderId="0" xfId="3" applyFont="1" applyFill="1" applyBorder="1" applyProtection="1">
      <protection locked="0"/>
    </xf>
    <xf numFmtId="0" fontId="10" fillId="0" borderId="0" xfId="3" applyFont="1" applyFill="1" applyAlignment="1" applyProtection="1">
      <alignment vertical="top" wrapText="1"/>
      <protection locked="0"/>
    </xf>
    <xf numFmtId="0" fontId="5" fillId="0" borderId="0" xfId="3" applyFont="1" applyFill="1" applyProtection="1"/>
    <xf numFmtId="43" fontId="5" fillId="0" borderId="0" xfId="2" applyFont="1" applyFill="1" applyProtection="1"/>
    <xf numFmtId="0" fontId="4" fillId="0" borderId="2" xfId="3" applyFont="1" applyFill="1" applyBorder="1" applyAlignment="1" applyProtection="1">
      <alignment horizontal="center" vertical="center" wrapText="1"/>
    </xf>
    <xf numFmtId="0" fontId="4" fillId="0" borderId="0" xfId="3" applyFont="1" applyFill="1" applyProtection="1"/>
    <xf numFmtId="0" fontId="4" fillId="0" borderId="3" xfId="3" applyFont="1" applyFill="1" applyBorder="1" applyAlignment="1" applyProtection="1">
      <alignment horizontal="center" vertical="center" wrapText="1"/>
    </xf>
    <xf numFmtId="0" fontId="4" fillId="0" borderId="1" xfId="3" applyFont="1" applyFill="1" applyBorder="1" applyAlignment="1" applyProtection="1">
      <alignment horizontal="center" vertical="center" wrapText="1"/>
    </xf>
    <xf numFmtId="0" fontId="5" fillId="0" borderId="1" xfId="3" applyFont="1" applyFill="1" applyBorder="1" applyAlignment="1" applyProtection="1">
      <alignment horizontal="left" vertical="center" wrapText="1"/>
    </xf>
    <xf numFmtId="0" fontId="5" fillId="0" borderId="1" xfId="3" applyFont="1" applyFill="1" applyBorder="1" applyAlignment="1" applyProtection="1">
      <alignment vertical="center" wrapText="1"/>
    </xf>
    <xf numFmtId="0" fontId="5" fillId="0" borderId="1" xfId="3" applyFont="1" applyFill="1" applyBorder="1" applyAlignment="1" applyProtection="1">
      <alignment horizontal="left" vertical="center" wrapText="1" indent="2"/>
    </xf>
    <xf numFmtId="0" fontId="4" fillId="0" borderId="1" xfId="3" applyFont="1" applyFill="1" applyBorder="1" applyAlignment="1" applyProtection="1">
      <alignment horizontal="left" vertical="center" wrapText="1"/>
    </xf>
    <xf numFmtId="2" fontId="5" fillId="0" borderId="0" xfId="3" applyNumberFormat="1" applyFont="1" applyFill="1" applyProtection="1"/>
    <xf numFmtId="0" fontId="5" fillId="0" borderId="0" xfId="3" applyFont="1" applyFill="1" applyBorder="1" applyProtection="1"/>
    <xf numFmtId="0" fontId="4" fillId="0" borderId="19" xfId="3" applyFont="1" applyFill="1" applyBorder="1" applyAlignment="1" applyProtection="1">
      <alignment horizontal="center" vertical="center" wrapText="1"/>
    </xf>
    <xf numFmtId="43" fontId="5" fillId="0" borderId="0" xfId="2" applyFont="1" applyFill="1" applyBorder="1" applyProtection="1"/>
    <xf numFmtId="0" fontId="5" fillId="0" borderId="6" xfId="3" applyFont="1" applyFill="1" applyBorder="1" applyAlignment="1" applyProtection="1">
      <alignment horizontal="left" vertical="center" wrapText="1"/>
    </xf>
    <xf numFmtId="0" fontId="5" fillId="0" borderId="6" xfId="3" applyFont="1" applyFill="1" applyBorder="1" applyAlignment="1" applyProtection="1">
      <alignment horizontal="left" vertical="center" wrapText="1" indent="3"/>
    </xf>
    <xf numFmtId="0" fontId="5" fillId="0" borderId="6" xfId="3" applyFont="1" applyFill="1" applyBorder="1" applyAlignment="1" applyProtection="1">
      <alignment horizontal="left" vertical="center" wrapText="1" indent="2"/>
    </xf>
    <xf numFmtId="16" fontId="5" fillId="0" borderId="1" xfId="3" applyNumberFormat="1" applyFont="1" applyFill="1" applyBorder="1" applyAlignment="1" applyProtection="1">
      <alignment horizontal="left" vertical="center" wrapText="1"/>
    </xf>
    <xf numFmtId="168" fontId="5" fillId="0" borderId="0" xfId="3" applyNumberFormat="1" applyFont="1" applyFill="1" applyBorder="1" applyAlignment="1" applyProtection="1">
      <alignment horizontal="right" vertical="top" wrapText="1"/>
    </xf>
    <xf numFmtId="43" fontId="4" fillId="0" borderId="0" xfId="2" applyFont="1" applyFill="1" applyProtection="1"/>
    <xf numFmtId="0" fontId="0" fillId="0" borderId="0" xfId="0" applyAlignment="1">
      <alignment wrapText="1"/>
    </xf>
    <xf numFmtId="0" fontId="3" fillId="0" borderId="1" xfId="0" applyFont="1" applyBorder="1" applyAlignment="1">
      <alignment vertical="center" wrapText="1"/>
    </xf>
    <xf numFmtId="43" fontId="4" fillId="0" borderId="1" xfId="2" applyFont="1" applyFill="1" applyBorder="1" applyAlignment="1" applyProtection="1">
      <alignment horizontal="right" vertical="top" wrapText="1" indent="2"/>
    </xf>
    <xf numFmtId="4" fontId="4" fillId="0" borderId="1" xfId="1" applyNumberFormat="1" applyFont="1" applyFill="1" applyBorder="1" applyAlignment="1" applyProtection="1">
      <alignment horizontal="right" vertical="top" wrapText="1"/>
    </xf>
    <xf numFmtId="43" fontId="0" fillId="0" borderId="1" xfId="2" applyFont="1" applyFill="1" applyBorder="1"/>
    <xf numFmtId="4" fontId="2" fillId="0" borderId="1" xfId="1" applyNumberFormat="1" applyFont="1" applyFill="1" applyBorder="1"/>
    <xf numFmtId="43" fontId="0" fillId="0" borderId="1" xfId="2" applyFont="1" applyFill="1" applyBorder="1" applyAlignment="1">
      <alignment horizontal="center"/>
    </xf>
    <xf numFmtId="43" fontId="5" fillId="0" borderId="4" xfId="2" applyFont="1" applyFill="1" applyBorder="1" applyAlignment="1" applyProtection="1">
      <alignment horizontal="right" vertical="center" wrapText="1"/>
    </xf>
    <xf numFmtId="43" fontId="8" fillId="0" borderId="1" xfId="2" applyFont="1" applyFill="1" applyBorder="1" applyAlignment="1" applyProtection="1">
      <alignment horizontal="right" vertical="top" wrapText="1"/>
      <protection locked="0"/>
    </xf>
    <xf numFmtId="43" fontId="8" fillId="0" borderId="4" xfId="2" applyFont="1" applyFill="1" applyBorder="1" applyAlignment="1" applyProtection="1">
      <alignment horizontal="right" vertical="top" wrapText="1"/>
      <protection locked="0"/>
    </xf>
    <xf numFmtId="43" fontId="5" fillId="0" borderId="1" xfId="2" applyFont="1" applyFill="1" applyBorder="1" applyAlignment="1" applyProtection="1">
      <alignment horizontal="right" vertical="top" wrapText="1"/>
      <protection locked="0"/>
    </xf>
    <xf numFmtId="4" fontId="9" fillId="0" borderId="2" xfId="2" applyNumberFormat="1" applyFont="1" applyFill="1" applyBorder="1" applyAlignment="1" applyProtection="1">
      <alignment horizontal="center" vertical="center" wrapText="1"/>
    </xf>
    <xf numFmtId="10" fontId="9" fillId="0" borderId="1" xfId="2" applyNumberFormat="1" applyFont="1" applyFill="1" applyBorder="1" applyAlignment="1" applyProtection="1">
      <alignment horizontal="center" vertical="center"/>
    </xf>
    <xf numFmtId="43" fontId="5" fillId="0" borderId="1" xfId="2" applyFont="1" applyFill="1" applyBorder="1" applyAlignment="1" applyProtection="1">
      <alignment horizontal="right" vertical="center" wrapText="1"/>
    </xf>
    <xf numFmtId="43" fontId="4" fillId="0" borderId="1" xfId="2" applyFont="1" applyFill="1" applyBorder="1" applyAlignment="1" applyProtection="1">
      <alignment horizontal="right" vertical="center" wrapText="1"/>
    </xf>
    <xf numFmtId="43" fontId="4" fillId="0" borderId="1" xfId="2" applyFont="1" applyFill="1" applyBorder="1" applyAlignment="1" applyProtection="1">
      <alignment horizontal="right" vertical="top" wrapText="1"/>
      <protection locked="0"/>
    </xf>
    <xf numFmtId="43" fontId="5" fillId="0" borderId="1" xfId="2" applyFont="1" applyFill="1" applyBorder="1" applyProtection="1">
      <protection locked="0"/>
    </xf>
    <xf numFmtId="0" fontId="4" fillId="0" borderId="1" xfId="0" applyFont="1" applyFill="1" applyBorder="1" applyAlignment="1">
      <alignment horizontal="center" wrapText="1"/>
    </xf>
    <xf numFmtId="165" fontId="0" fillId="0" borderId="0" xfId="0" applyNumberFormat="1" applyFont="1" applyFill="1"/>
    <xf numFmtId="165" fontId="3" fillId="0" borderId="0" xfId="0" applyNumberFormat="1" applyFont="1" applyFill="1"/>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167" fontId="5" fillId="0" borderId="1" xfId="2" applyNumberFormat="1" applyFont="1" applyFill="1" applyBorder="1" applyAlignment="1">
      <alignment horizontal="center" vertical="center" wrapText="1"/>
    </xf>
    <xf numFmtId="0" fontId="0" fillId="0" borderId="1" xfId="0" applyBorder="1" applyAlignment="1">
      <alignment wrapText="1"/>
    </xf>
    <xf numFmtId="43" fontId="0" fillId="0" borderId="0" xfId="4" applyFont="1"/>
    <xf numFmtId="167" fontId="4" fillId="0" borderId="1" xfId="4" applyNumberFormat="1" applyFont="1" applyFill="1" applyBorder="1" applyAlignment="1">
      <alignment horizontal="center" wrapText="1"/>
    </xf>
    <xf numFmtId="43" fontId="12" fillId="0" borderId="1" xfId="2" applyFont="1" applyFill="1" applyBorder="1" applyAlignment="1" applyProtection="1">
      <alignment horizontal="right" vertical="center" wrapText="1"/>
    </xf>
    <xf numFmtId="10" fontId="2" fillId="0" borderId="1" xfId="1" applyNumberFormat="1" applyFont="1" applyFill="1" applyBorder="1"/>
    <xf numFmtId="2" fontId="5" fillId="0" borderId="1" xfId="2" applyNumberFormat="1" applyFont="1" applyFill="1" applyBorder="1" applyAlignment="1" applyProtection="1">
      <alignment horizontal="right" vertical="center" wrapText="1"/>
    </xf>
    <xf numFmtId="0" fontId="3" fillId="0" borderId="0" xfId="0" applyFont="1" applyFill="1" applyAlignment="1">
      <alignment horizontal="center" vertical="top" wrapText="1"/>
    </xf>
    <xf numFmtId="0" fontId="0" fillId="0" borderId="5"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4" fillId="0" borderId="0" xfId="3" applyFont="1" applyFill="1" applyBorder="1" applyAlignment="1">
      <alignment horizontal="center" vertical="top" wrapText="1"/>
    </xf>
    <xf numFmtId="0" fontId="6" fillId="0" borderId="1" xfId="3" applyFont="1" applyFill="1" applyBorder="1" applyAlignment="1" applyProtection="1">
      <alignment horizontal="right"/>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8" xfId="0" applyFont="1" applyFill="1" applyBorder="1" applyAlignment="1">
      <alignment horizontal="center" vertical="top"/>
    </xf>
    <xf numFmtId="0" fontId="3" fillId="0" borderId="0" xfId="0" applyFont="1" applyFill="1" applyBorder="1" applyAlignment="1">
      <alignment horizontal="center" vertical="top"/>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0" xfId="3" applyFont="1" applyFill="1" applyAlignment="1" applyProtection="1">
      <alignment horizontal="center" vertical="top"/>
      <protection locked="0"/>
    </xf>
    <xf numFmtId="0" fontId="10" fillId="0" borderId="0" xfId="3" applyFont="1" applyFill="1" applyAlignment="1" applyProtection="1">
      <alignment horizontal="left" vertical="top" wrapText="1"/>
      <protection locked="0"/>
    </xf>
    <xf numFmtId="0" fontId="9" fillId="0" borderId="0" xfId="3" applyFont="1" applyFill="1" applyBorder="1" applyAlignment="1" applyProtection="1">
      <alignment horizontal="center"/>
      <protection locked="0"/>
    </xf>
    <xf numFmtId="0" fontId="4" fillId="0" borderId="0" xfId="3" applyFont="1" applyFill="1" applyAlignment="1" applyProtection="1">
      <alignment horizontal="center" vertical="top"/>
    </xf>
    <xf numFmtId="0" fontId="11" fillId="0" borderId="18" xfId="3" applyFont="1" applyFill="1" applyBorder="1" applyAlignment="1" applyProtection="1">
      <alignment horizontal="right"/>
    </xf>
    <xf numFmtId="0" fontId="4" fillId="0" borderId="2" xfId="3" applyFont="1" applyFill="1" applyBorder="1" applyAlignment="1" applyProtection="1">
      <alignment horizontal="center" vertical="center" wrapText="1"/>
    </xf>
    <xf numFmtId="0" fontId="4" fillId="0" borderId="3" xfId="3" applyFont="1" applyFill="1" applyBorder="1" applyAlignment="1" applyProtection="1">
      <alignment horizontal="center" vertical="center" wrapText="1"/>
    </xf>
    <xf numFmtId="0" fontId="4" fillId="0" borderId="4" xfId="3"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4" builtinId="3"/>
    <cellStyle name="Comma 2" xfId="2"/>
    <cellStyle name="Normal" xfId="0" builtinId="0"/>
    <cellStyle name="Normal 2" xfId="3"/>
    <cellStyle name="Percent" xfId="1"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8"/>
  <sheetViews>
    <sheetView zoomScale="80" zoomScaleNormal="80" workbookViewId="0">
      <selection activeCell="D25" sqref="D25"/>
    </sheetView>
  </sheetViews>
  <sheetFormatPr defaultColWidth="9.140625" defaultRowHeight="15" x14ac:dyDescent="0.25"/>
  <cols>
    <col min="1" max="1" width="49.5703125" style="2" customWidth="1"/>
    <col min="2" max="2" width="21.140625" style="2" customWidth="1"/>
    <col min="3" max="3" width="20.28515625" style="2" bestFit="1" customWidth="1"/>
    <col min="4" max="4" width="20.28515625" style="2" customWidth="1"/>
    <col min="5" max="5" width="9.140625" style="2"/>
    <col min="6" max="6" width="13.28515625" style="2" bestFit="1" customWidth="1"/>
    <col min="7" max="7" width="10.42578125" style="2" bestFit="1" customWidth="1"/>
    <col min="8" max="10" width="9.140625" style="2"/>
    <col min="11" max="11" width="11.140625" style="2" bestFit="1" customWidth="1"/>
    <col min="12" max="16384" width="9.140625" style="2"/>
  </cols>
  <sheetData>
    <row r="1" spans="1:9" ht="36.75" customHeight="1" x14ac:dyDescent="0.25">
      <c r="A1" s="112" t="s">
        <v>1</v>
      </c>
      <c r="B1" s="112"/>
      <c r="C1" s="112"/>
      <c r="D1" s="112"/>
    </row>
    <row r="2" spans="1:9" ht="45" x14ac:dyDescent="0.25">
      <c r="A2" s="3" t="s">
        <v>2</v>
      </c>
      <c r="B2" s="4" t="s">
        <v>3</v>
      </c>
      <c r="C2" s="4" t="s">
        <v>4</v>
      </c>
      <c r="D2" s="4" t="s">
        <v>5</v>
      </c>
      <c r="E2" s="5"/>
      <c r="F2" s="5"/>
      <c r="G2" s="102"/>
    </row>
    <row r="3" spans="1:9" x14ac:dyDescent="0.25">
      <c r="A3" s="6" t="s">
        <v>6</v>
      </c>
      <c r="B3" s="85">
        <v>478233.20103999996</v>
      </c>
      <c r="C3" s="85">
        <v>6238.8509300000014</v>
      </c>
      <c r="D3" s="86">
        <f>C3/B3</f>
        <v>1.3045624846691013E-2</v>
      </c>
      <c r="E3" s="7"/>
      <c r="F3" s="102"/>
      <c r="G3" s="102"/>
      <c r="I3" s="101"/>
    </row>
    <row r="4" spans="1:9" x14ac:dyDescent="0.25">
      <c r="A4" s="8" t="s">
        <v>7</v>
      </c>
      <c r="B4" s="85">
        <v>0</v>
      </c>
      <c r="C4" s="85">
        <v>0</v>
      </c>
      <c r="D4" s="86">
        <v>0</v>
      </c>
      <c r="E4" s="7"/>
      <c r="F4" s="101"/>
    </row>
    <row r="5" spans="1:9" x14ac:dyDescent="0.25">
      <c r="A5" s="9" t="s">
        <v>8</v>
      </c>
      <c r="B5" s="85">
        <v>0</v>
      </c>
      <c r="C5" s="85">
        <v>0</v>
      </c>
      <c r="D5" s="86">
        <v>0</v>
      </c>
      <c r="E5" s="7"/>
    </row>
    <row r="6" spans="1:9" ht="15.75" customHeight="1" x14ac:dyDescent="0.25">
      <c r="A6" s="9" t="s">
        <v>9</v>
      </c>
      <c r="B6" s="85">
        <v>0</v>
      </c>
      <c r="C6" s="85">
        <v>0</v>
      </c>
      <c r="D6" s="86">
        <v>0</v>
      </c>
      <c r="E6" s="7"/>
    </row>
    <row r="7" spans="1:9" x14ac:dyDescent="0.25">
      <c r="A7" s="9" t="s">
        <v>10</v>
      </c>
      <c r="B7" s="85">
        <v>0</v>
      </c>
      <c r="C7" s="85">
        <v>0</v>
      </c>
      <c r="D7" s="86">
        <v>0</v>
      </c>
      <c r="E7" s="7"/>
    </row>
    <row r="8" spans="1:9" x14ac:dyDescent="0.25">
      <c r="A8" s="9" t="s">
        <v>11</v>
      </c>
      <c r="B8" s="85">
        <v>0</v>
      </c>
      <c r="C8" s="85">
        <v>0</v>
      </c>
      <c r="D8" s="86">
        <v>0</v>
      </c>
      <c r="E8" s="7"/>
    </row>
    <row r="9" spans="1:9" x14ac:dyDescent="0.25">
      <c r="A9" s="8" t="s">
        <v>12</v>
      </c>
      <c r="B9" s="85">
        <v>0</v>
      </c>
      <c r="C9" s="85">
        <v>0</v>
      </c>
      <c r="D9" s="86">
        <v>0</v>
      </c>
      <c r="E9" s="7"/>
    </row>
    <row r="10" spans="1:9" x14ac:dyDescent="0.25">
      <c r="A10" s="8" t="s">
        <v>13</v>
      </c>
      <c r="B10" s="85">
        <v>12618.65148</v>
      </c>
      <c r="C10" s="85">
        <v>0</v>
      </c>
      <c r="D10" s="86">
        <v>0</v>
      </c>
      <c r="E10" s="7"/>
    </row>
    <row r="11" spans="1:9" x14ac:dyDescent="0.25">
      <c r="A11" s="8" t="s">
        <v>14</v>
      </c>
      <c r="B11" s="85">
        <v>337605.6053</v>
      </c>
      <c r="C11" s="85">
        <v>0</v>
      </c>
      <c r="D11" s="86">
        <f t="shared" ref="D9:D25" si="0">C11/B11</f>
        <v>0</v>
      </c>
      <c r="E11" s="7"/>
    </row>
    <row r="12" spans="1:9" x14ac:dyDescent="0.25">
      <c r="A12" s="8" t="s">
        <v>15</v>
      </c>
      <c r="B12" s="85">
        <v>0</v>
      </c>
      <c r="C12" s="85">
        <v>0</v>
      </c>
      <c r="D12" s="86">
        <v>0</v>
      </c>
      <c r="E12" s="7"/>
    </row>
    <row r="13" spans="1:9" x14ac:dyDescent="0.25">
      <c r="A13" s="8" t="s">
        <v>16</v>
      </c>
      <c r="B13" s="85">
        <v>26543.518359999995</v>
      </c>
      <c r="C13" s="85">
        <v>0</v>
      </c>
      <c r="D13" s="86">
        <f t="shared" si="0"/>
        <v>0</v>
      </c>
      <c r="E13" s="7"/>
    </row>
    <row r="14" spans="1:9" x14ac:dyDescent="0.25">
      <c r="A14" s="8" t="s">
        <v>17</v>
      </c>
      <c r="B14" s="85">
        <v>1625</v>
      </c>
      <c r="C14" s="85">
        <v>1625</v>
      </c>
      <c r="D14" s="86">
        <f>C14/B14</f>
        <v>1</v>
      </c>
      <c r="E14" s="7"/>
    </row>
    <row r="15" spans="1:9" x14ac:dyDescent="0.25">
      <c r="A15" s="8" t="s">
        <v>18</v>
      </c>
      <c r="B15" s="85">
        <v>0</v>
      </c>
      <c r="C15" s="85">
        <v>0</v>
      </c>
      <c r="D15" s="86">
        <v>0</v>
      </c>
      <c r="E15" s="7"/>
    </row>
    <row r="16" spans="1:9" x14ac:dyDescent="0.25">
      <c r="A16" s="10" t="s">
        <v>19</v>
      </c>
      <c r="B16" s="85">
        <v>8.7443799999999996</v>
      </c>
      <c r="C16" s="85">
        <v>0</v>
      </c>
      <c r="D16" s="86">
        <v>0</v>
      </c>
      <c r="E16" s="7"/>
    </row>
    <row r="17" spans="1:5" ht="30" x14ac:dyDescent="0.25">
      <c r="A17" s="10" t="s">
        <v>20</v>
      </c>
      <c r="B17" s="85">
        <f>B18+B24+B25</f>
        <v>99831.681520000071</v>
      </c>
      <c r="C17" s="85">
        <f>C18+C24+C25+C22+C23</f>
        <v>4613.8509300000005</v>
      </c>
      <c r="D17" s="86">
        <f t="shared" si="0"/>
        <v>4.6216299873459224E-2</v>
      </c>
      <c r="E17" s="7"/>
    </row>
    <row r="18" spans="1:5" x14ac:dyDescent="0.25">
      <c r="A18" s="11" t="s">
        <v>21</v>
      </c>
      <c r="B18" s="85">
        <v>67547.930900000079</v>
      </c>
      <c r="C18" s="85">
        <v>3982.4006899999999</v>
      </c>
      <c r="D18" s="86">
        <f>C18/B18</f>
        <v>5.8956664355798875E-2</v>
      </c>
      <c r="E18" s="7"/>
    </row>
    <row r="19" spans="1:5" ht="30" x14ac:dyDescent="0.25">
      <c r="A19" s="12" t="s">
        <v>22</v>
      </c>
      <c r="B19" s="85">
        <v>67547.930900000079</v>
      </c>
      <c r="C19" s="85">
        <v>3982.4006899999999</v>
      </c>
      <c r="D19" s="86">
        <f t="shared" si="0"/>
        <v>5.8956664355798875E-2</v>
      </c>
      <c r="E19" s="7"/>
    </row>
    <row r="20" spans="1:5" x14ac:dyDescent="0.25">
      <c r="A20" s="11" t="s">
        <v>23</v>
      </c>
      <c r="B20" s="85">
        <v>0</v>
      </c>
      <c r="C20" s="85">
        <v>0</v>
      </c>
      <c r="D20" s="86">
        <v>0</v>
      </c>
      <c r="E20" s="7"/>
    </row>
    <row r="21" spans="1:5" ht="30" x14ac:dyDescent="0.25">
      <c r="A21" s="12" t="s">
        <v>24</v>
      </c>
      <c r="B21" s="85">
        <v>0</v>
      </c>
      <c r="C21" s="85">
        <v>0</v>
      </c>
      <c r="D21" s="86">
        <v>0</v>
      </c>
      <c r="E21" s="7"/>
    </row>
    <row r="22" spans="1:5" x14ac:dyDescent="0.25">
      <c r="A22" s="11" t="s">
        <v>25</v>
      </c>
      <c r="B22" s="85">
        <v>0</v>
      </c>
      <c r="C22" s="85">
        <v>0</v>
      </c>
      <c r="D22" s="86">
        <v>0</v>
      </c>
      <c r="E22" s="7"/>
    </row>
    <row r="23" spans="1:5" x14ac:dyDescent="0.25">
      <c r="A23" s="11" t="s">
        <v>26</v>
      </c>
      <c r="B23" s="85">
        <v>0</v>
      </c>
      <c r="C23" s="85">
        <v>0</v>
      </c>
      <c r="D23" s="86">
        <v>0</v>
      </c>
      <c r="E23" s="7"/>
    </row>
    <row r="24" spans="1:5" x14ac:dyDescent="0.25">
      <c r="A24" s="11" t="s">
        <v>27</v>
      </c>
      <c r="B24" s="85">
        <v>8493.4288300000007</v>
      </c>
      <c r="C24" s="85">
        <v>0</v>
      </c>
      <c r="D24" s="86">
        <f t="shared" si="0"/>
        <v>0</v>
      </c>
      <c r="E24" s="7"/>
    </row>
    <row r="25" spans="1:5" x14ac:dyDescent="0.25">
      <c r="A25" s="11" t="s">
        <v>28</v>
      </c>
      <c r="B25" s="85">
        <v>23790.32178999998</v>
      </c>
      <c r="C25" s="85">
        <v>631.45024000000012</v>
      </c>
      <c r="D25" s="86">
        <f t="shared" si="0"/>
        <v>2.6542316054986016E-2</v>
      </c>
      <c r="E25" s="7"/>
    </row>
    <row r="26" spans="1:5" x14ac:dyDescent="0.25">
      <c r="A26" s="13" t="s">
        <v>29</v>
      </c>
      <c r="B26" s="85">
        <v>0</v>
      </c>
      <c r="C26" s="85">
        <v>0</v>
      </c>
      <c r="D26" s="86">
        <v>0</v>
      </c>
      <c r="E26" s="7"/>
    </row>
    <row r="27" spans="1:5" x14ac:dyDescent="0.25">
      <c r="A27" s="113" t="s">
        <v>30</v>
      </c>
      <c r="B27" s="113"/>
      <c r="C27" s="113"/>
      <c r="D27" s="113"/>
    </row>
    <row r="28" spans="1:5" ht="35.25" customHeight="1" x14ac:dyDescent="0.25">
      <c r="A28" s="114"/>
      <c r="B28" s="114"/>
      <c r="C28" s="114"/>
      <c r="D28" s="114"/>
    </row>
  </sheetData>
  <mergeCells count="2">
    <mergeCell ref="A1:D1"/>
    <mergeCell ref="A27:D2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6"/>
  <sheetViews>
    <sheetView zoomScale="80" zoomScaleNormal="80" workbookViewId="0">
      <selection activeCell="D8" sqref="D8"/>
    </sheetView>
  </sheetViews>
  <sheetFormatPr defaultColWidth="9.140625" defaultRowHeight="15" x14ac:dyDescent="0.25"/>
  <cols>
    <col min="1" max="1" width="34.5703125" style="2" customWidth="1"/>
    <col min="2" max="2" width="12.85546875" style="2" customWidth="1"/>
    <col min="3" max="3" width="15" style="2" bestFit="1" customWidth="1"/>
    <col min="4" max="4" width="14" style="2" customWidth="1"/>
    <col min="5" max="5" width="17.140625" style="2" customWidth="1"/>
    <col min="6" max="6" width="17.42578125" style="2" customWidth="1"/>
    <col min="7" max="7" width="19.5703125" style="2" customWidth="1"/>
    <col min="8" max="8" width="11.42578125" style="2" bestFit="1" customWidth="1"/>
    <col min="9" max="10" width="9.140625" style="2"/>
    <col min="11" max="11" width="11" style="2" bestFit="1" customWidth="1"/>
    <col min="12" max="12" width="12" style="2" bestFit="1" customWidth="1"/>
    <col min="13" max="16384" width="9.140625" style="2"/>
  </cols>
  <sheetData>
    <row r="1" spans="1:12" x14ac:dyDescent="0.25">
      <c r="A1" s="115" t="s">
        <v>31</v>
      </c>
      <c r="B1" s="115"/>
      <c r="C1" s="115"/>
      <c r="D1" s="115"/>
      <c r="E1" s="115"/>
      <c r="F1" s="115"/>
      <c r="G1" s="115"/>
    </row>
    <row r="2" spans="1:12" x14ac:dyDescent="0.25">
      <c r="A2" s="116" t="s">
        <v>32</v>
      </c>
      <c r="B2" s="116"/>
      <c r="C2" s="116"/>
      <c r="D2" s="116"/>
      <c r="E2" s="116"/>
      <c r="F2" s="116"/>
      <c r="G2" s="116"/>
    </row>
    <row r="3" spans="1:12" ht="60" x14ac:dyDescent="0.25">
      <c r="A3" s="14"/>
      <c r="B3" s="15" t="s">
        <v>33</v>
      </c>
      <c r="C3" s="15" t="s">
        <v>34</v>
      </c>
      <c r="D3" s="15" t="s">
        <v>35</v>
      </c>
      <c r="E3" s="15" t="s">
        <v>36</v>
      </c>
      <c r="F3" s="15" t="s">
        <v>37</v>
      </c>
      <c r="G3" s="15" t="s">
        <v>38</v>
      </c>
      <c r="L3" s="101"/>
    </row>
    <row r="4" spans="1:12" x14ac:dyDescent="0.25">
      <c r="A4" s="16" t="s">
        <v>39</v>
      </c>
      <c r="B4" s="87">
        <f>B5+B9+B13</f>
        <v>478233.20104000007</v>
      </c>
      <c r="C4" s="17" t="s">
        <v>40</v>
      </c>
      <c r="D4" s="87">
        <v>7852.4365083000012</v>
      </c>
      <c r="E4" s="110">
        <f>D4/$B$4</f>
        <v>1.6419680798454669E-2</v>
      </c>
      <c r="F4" s="89">
        <v>10295.544302499999</v>
      </c>
      <c r="G4" s="110">
        <f>F4/B4</f>
        <v>2.1528292640725429E-2</v>
      </c>
    </row>
    <row r="5" spans="1:12" x14ac:dyDescent="0.25">
      <c r="A5" s="18" t="s">
        <v>41</v>
      </c>
      <c r="B5" s="87">
        <f>B6+B7+B8</f>
        <v>361223.05875000008</v>
      </c>
      <c r="C5" s="88">
        <f>B5/$B$4</f>
        <v>0.75532827491788235</v>
      </c>
      <c r="D5" s="87">
        <f>D6+D7+D8</f>
        <v>7852.4439999999995</v>
      </c>
      <c r="E5" s="110">
        <f t="shared" ref="E5:E8" si="0">D5/$B$4</f>
        <v>1.641969646382458E-2</v>
      </c>
      <c r="F5" s="17" t="s">
        <v>40</v>
      </c>
      <c r="G5" s="17" t="s">
        <v>40</v>
      </c>
      <c r="H5" s="101"/>
    </row>
    <row r="6" spans="1:12" x14ac:dyDescent="0.25">
      <c r="A6" s="19" t="s">
        <v>42</v>
      </c>
      <c r="B6" s="87">
        <v>102116.73906000009</v>
      </c>
      <c r="C6" s="88">
        <f t="shared" ref="C6:C13" si="1">B6/$B$4</f>
        <v>0.21352917120335799</v>
      </c>
      <c r="D6" s="107">
        <v>1021.17</v>
      </c>
      <c r="E6" s="110">
        <f t="shared" si="0"/>
        <v>2.1352971683674215E-3</v>
      </c>
      <c r="F6" s="17" t="s">
        <v>40</v>
      </c>
      <c r="G6" s="17" t="s">
        <v>40</v>
      </c>
    </row>
    <row r="7" spans="1:12" x14ac:dyDescent="0.25">
      <c r="A7" s="19" t="s">
        <v>43</v>
      </c>
      <c r="B7" s="87">
        <v>259097.57531000001</v>
      </c>
      <c r="C7" s="88">
        <f t="shared" si="1"/>
        <v>0.54178081895307129</v>
      </c>
      <c r="D7" s="87">
        <v>6830.4</v>
      </c>
      <c r="E7" s="110">
        <f t="shared" si="0"/>
        <v>1.4282571735183011E-2</v>
      </c>
      <c r="F7" s="17" t="s">
        <v>40</v>
      </c>
      <c r="G7" s="17" t="s">
        <v>40</v>
      </c>
    </row>
    <row r="8" spans="1:12" x14ac:dyDescent="0.25">
      <c r="A8" s="19" t="s">
        <v>211</v>
      </c>
      <c r="B8" s="87">
        <v>8.7443799999999996</v>
      </c>
      <c r="C8" s="88">
        <f t="shared" si="1"/>
        <v>1.8284761453165207E-5</v>
      </c>
      <c r="D8" s="87">
        <v>0.874</v>
      </c>
      <c r="E8" s="110">
        <f t="shared" si="0"/>
        <v>1.827560274149384E-6</v>
      </c>
      <c r="F8" s="17" t="s">
        <v>40</v>
      </c>
      <c r="G8" s="17" t="s">
        <v>40</v>
      </c>
    </row>
    <row r="9" spans="1:12" x14ac:dyDescent="0.25">
      <c r="A9" s="18" t="s">
        <v>44</v>
      </c>
      <c r="B9" s="87">
        <f>B10+B11+B12</f>
        <v>35759.208440000002</v>
      </c>
      <c r="C9" s="88">
        <f t="shared" si="1"/>
        <v>7.4773579839784179E-2</v>
      </c>
      <c r="D9" s="17" t="s">
        <v>40</v>
      </c>
      <c r="E9" s="17" t="s">
        <v>40</v>
      </c>
      <c r="F9" s="89">
        <f>F10+F11+F12</f>
        <v>10295.54033</v>
      </c>
      <c r="G9" s="110">
        <f>F9/$B$4</f>
        <v>2.152828433410851E-2</v>
      </c>
      <c r="H9" s="20"/>
    </row>
    <row r="10" spans="1:12" x14ac:dyDescent="0.25">
      <c r="A10" s="21" t="s">
        <v>45</v>
      </c>
      <c r="B10" s="87">
        <v>33875.660329999999</v>
      </c>
      <c r="C10" s="88">
        <f t="shared" si="1"/>
        <v>7.0835024118634113E-2</v>
      </c>
      <c r="D10" s="17" t="s">
        <v>40</v>
      </c>
      <c r="E10" s="17" t="s">
        <v>40</v>
      </c>
      <c r="F10" s="87">
        <v>8468.91</v>
      </c>
      <c r="G10" s="110">
        <f t="shared" ref="G10:G12" si="2">F10/$B$4</f>
        <v>1.7708745401998238E-2</v>
      </c>
      <c r="H10" s="20"/>
    </row>
    <row r="11" spans="1:12" x14ac:dyDescent="0.25">
      <c r="A11" s="21" t="s">
        <v>46</v>
      </c>
      <c r="B11" s="87">
        <v>113.83778000000001</v>
      </c>
      <c r="C11" s="88">
        <f t="shared" si="1"/>
        <v>2.3803822016631268E-4</v>
      </c>
      <c r="D11" s="17" t="s">
        <v>40</v>
      </c>
      <c r="E11" s="17" t="s">
        <v>40</v>
      </c>
      <c r="F11" s="87">
        <v>56.92</v>
      </c>
      <c r="G11" s="110">
        <f t="shared" si="2"/>
        <v>1.190214311265251E-4</v>
      </c>
      <c r="H11" s="20"/>
    </row>
    <row r="12" spans="1:12" x14ac:dyDescent="0.25">
      <c r="A12" s="21" t="s">
        <v>47</v>
      </c>
      <c r="B12" s="87">
        <v>1769.7103299999999</v>
      </c>
      <c r="C12" s="88">
        <f t="shared" si="1"/>
        <v>3.7005175009837488E-3</v>
      </c>
      <c r="D12" s="17" t="s">
        <v>40</v>
      </c>
      <c r="E12" s="17" t="s">
        <v>40</v>
      </c>
      <c r="F12" s="87">
        <v>1769.7103299999999</v>
      </c>
      <c r="G12" s="110">
        <f t="shared" si="2"/>
        <v>3.7005175009837488E-3</v>
      </c>
      <c r="H12" s="20"/>
    </row>
    <row r="13" spans="1:12" x14ac:dyDescent="0.25">
      <c r="A13" s="18" t="s">
        <v>48</v>
      </c>
      <c r="B13" s="87">
        <v>81250.933849999987</v>
      </c>
      <c r="C13" s="88">
        <f>B13/$B$4</f>
        <v>0.16989814524233346</v>
      </c>
      <c r="D13" s="17" t="s">
        <v>40</v>
      </c>
      <c r="E13" s="17" t="s">
        <v>40</v>
      </c>
      <c r="F13" s="17" t="s">
        <v>40</v>
      </c>
      <c r="G13" s="17" t="s">
        <v>40</v>
      </c>
    </row>
    <row r="15" spans="1:12" x14ac:dyDescent="0.25">
      <c r="A15" s="22"/>
      <c r="C15" s="23"/>
    </row>
    <row r="16" spans="1:12" x14ac:dyDescent="0.25">
      <c r="A16" s="22"/>
    </row>
  </sheetData>
  <mergeCells count="2">
    <mergeCell ref="A1:G1"/>
    <mergeCell ref="A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52"/>
  <sheetViews>
    <sheetView topLeftCell="A28" zoomScale="80" zoomScaleNormal="80" zoomScaleSheetLayoutView="100" workbookViewId="0">
      <selection activeCell="B47" sqref="B47:C49"/>
    </sheetView>
  </sheetViews>
  <sheetFormatPr defaultColWidth="9.140625" defaultRowHeight="15" x14ac:dyDescent="0.25"/>
  <cols>
    <col min="1" max="1" width="55.140625" style="24" customWidth="1"/>
    <col min="2" max="2" width="13.7109375" style="24" customWidth="1"/>
    <col min="3" max="3" width="18.28515625" style="24" bestFit="1" customWidth="1"/>
    <col min="4" max="16384" width="9.140625" style="24"/>
  </cols>
  <sheetData>
    <row r="1" spans="1:3" ht="27.75" customHeight="1" x14ac:dyDescent="0.25">
      <c r="A1" s="117" t="s">
        <v>49</v>
      </c>
      <c r="B1" s="117"/>
      <c r="C1" s="117"/>
    </row>
    <row r="2" spans="1:3" ht="9.75" customHeight="1" x14ac:dyDescent="0.25">
      <c r="A2" s="118" t="s">
        <v>32</v>
      </c>
      <c r="B2" s="118"/>
      <c r="C2" s="118"/>
    </row>
    <row r="3" spans="1:3" ht="30" x14ac:dyDescent="0.25">
      <c r="A3" s="25" t="s">
        <v>50</v>
      </c>
      <c r="B3" s="26" t="s">
        <v>0</v>
      </c>
      <c r="C3" s="26" t="s">
        <v>51</v>
      </c>
    </row>
    <row r="4" spans="1:3" x14ac:dyDescent="0.25">
      <c r="A4" s="27" t="s">
        <v>52</v>
      </c>
      <c r="B4" s="28">
        <f>B5+B6+B7+B8</f>
        <v>1993.0790000000002</v>
      </c>
      <c r="C4" s="28">
        <f>C5+C6+C7+C8</f>
        <v>639.97730000000001</v>
      </c>
    </row>
    <row r="5" spans="1:3" x14ac:dyDescent="0.25">
      <c r="A5" s="29" t="s">
        <v>53</v>
      </c>
      <c r="B5" s="30">
        <v>0</v>
      </c>
      <c r="C5" s="30">
        <v>0</v>
      </c>
    </row>
    <row r="6" spans="1:3" x14ac:dyDescent="0.25">
      <c r="A6" s="29" t="s">
        <v>54</v>
      </c>
      <c r="B6" s="30">
        <v>1993.0790000000002</v>
      </c>
      <c r="C6" s="30">
        <v>639.97730000000001</v>
      </c>
    </row>
    <row r="7" spans="1:3" ht="30" x14ac:dyDescent="0.25">
      <c r="A7" s="31" t="s">
        <v>55</v>
      </c>
      <c r="B7" s="30">
        <v>0</v>
      </c>
      <c r="C7" s="30">
        <v>0</v>
      </c>
    </row>
    <row r="8" spans="1:3" x14ac:dyDescent="0.25">
      <c r="A8" s="29" t="s">
        <v>56</v>
      </c>
      <c r="B8" s="30">
        <v>0</v>
      </c>
      <c r="C8" s="30">
        <v>0</v>
      </c>
    </row>
    <row r="9" spans="1:3" x14ac:dyDescent="0.25">
      <c r="A9" s="32" t="s">
        <v>57</v>
      </c>
      <c r="B9" s="28">
        <f>B10+B11</f>
        <v>49723.661719999996</v>
      </c>
      <c r="C9" s="28">
        <f>C10+C11</f>
        <v>46748.63164</v>
      </c>
    </row>
    <row r="10" spans="1:3" x14ac:dyDescent="0.25">
      <c r="A10" s="31" t="s">
        <v>58</v>
      </c>
      <c r="B10" s="30">
        <v>49723.661719999996</v>
      </c>
      <c r="C10" s="30">
        <v>46748.63164</v>
      </c>
    </row>
    <row r="11" spans="1:3" x14ac:dyDescent="0.25">
      <c r="A11" s="33" t="s">
        <v>59</v>
      </c>
      <c r="B11" s="30">
        <v>0</v>
      </c>
      <c r="C11" s="30">
        <v>0</v>
      </c>
    </row>
    <row r="12" spans="1:3" x14ac:dyDescent="0.25">
      <c r="A12" s="34" t="s">
        <v>60</v>
      </c>
      <c r="B12" s="28">
        <f>B13+B14</f>
        <v>0</v>
      </c>
      <c r="C12" s="28">
        <f>C13+C14</f>
        <v>0</v>
      </c>
    </row>
    <row r="13" spans="1:3" x14ac:dyDescent="0.25">
      <c r="A13" s="35" t="s">
        <v>61</v>
      </c>
      <c r="B13" s="30">
        <v>0</v>
      </c>
      <c r="C13" s="30">
        <v>0</v>
      </c>
    </row>
    <row r="14" spans="1:3" x14ac:dyDescent="0.25">
      <c r="A14" s="35" t="s">
        <v>62</v>
      </c>
      <c r="B14" s="30">
        <v>0</v>
      </c>
      <c r="C14" s="30">
        <v>0</v>
      </c>
    </row>
    <row r="15" spans="1:3" x14ac:dyDescent="0.25">
      <c r="A15" s="36" t="s">
        <v>63</v>
      </c>
      <c r="B15" s="28">
        <f>B16+B17+B18</f>
        <v>0</v>
      </c>
      <c r="C15" s="28">
        <f>C16+C17+C18</f>
        <v>0</v>
      </c>
    </row>
    <row r="16" spans="1:3" x14ac:dyDescent="0.25">
      <c r="A16" s="33" t="s">
        <v>64</v>
      </c>
      <c r="B16" s="28"/>
      <c r="C16" s="28"/>
    </row>
    <row r="17" spans="1:3" x14ac:dyDescent="0.25">
      <c r="A17" s="37" t="s">
        <v>65</v>
      </c>
      <c r="B17" s="30">
        <v>0</v>
      </c>
      <c r="C17" s="30">
        <v>0</v>
      </c>
    </row>
    <row r="18" spans="1:3" x14ac:dyDescent="0.25">
      <c r="A18" s="37" t="s">
        <v>66</v>
      </c>
      <c r="B18" s="30">
        <v>0</v>
      </c>
      <c r="C18" s="30">
        <v>0</v>
      </c>
    </row>
    <row r="19" spans="1:3" x14ac:dyDescent="0.25">
      <c r="A19" s="36" t="s">
        <v>67</v>
      </c>
      <c r="B19" s="38">
        <f>B21+B22</f>
        <v>0</v>
      </c>
      <c r="C19" s="38">
        <f>C21+C22</f>
        <v>0</v>
      </c>
    </row>
    <row r="20" spans="1:3" x14ac:dyDescent="0.25">
      <c r="A20" s="33" t="s">
        <v>68</v>
      </c>
      <c r="B20" s="28">
        <v>0</v>
      </c>
      <c r="C20" s="28">
        <v>0</v>
      </c>
    </row>
    <row r="21" spans="1:3" x14ac:dyDescent="0.25">
      <c r="A21" s="37" t="s">
        <v>65</v>
      </c>
      <c r="B21" s="39">
        <v>0</v>
      </c>
      <c r="C21" s="39">
        <v>0</v>
      </c>
    </row>
    <row r="22" spans="1:3" x14ac:dyDescent="0.25">
      <c r="A22" s="37" t="s">
        <v>66</v>
      </c>
      <c r="B22" s="39">
        <v>0</v>
      </c>
      <c r="C22" s="39">
        <v>0</v>
      </c>
    </row>
    <row r="23" spans="1:3" x14ac:dyDescent="0.25">
      <c r="A23" s="33" t="s">
        <v>69</v>
      </c>
      <c r="B23" s="28">
        <f>B24+B25</f>
        <v>0</v>
      </c>
      <c r="C23" s="28">
        <f>C24+C25</f>
        <v>0</v>
      </c>
    </row>
    <row r="24" spans="1:3" x14ac:dyDescent="0.25">
      <c r="A24" s="37" t="s">
        <v>70</v>
      </c>
      <c r="B24" s="39">
        <v>0</v>
      </c>
      <c r="C24" s="39">
        <v>0</v>
      </c>
    </row>
    <row r="25" spans="1:3" x14ac:dyDescent="0.25">
      <c r="A25" s="37" t="s">
        <v>71</v>
      </c>
      <c r="B25" s="39">
        <v>0</v>
      </c>
      <c r="C25" s="39">
        <v>0</v>
      </c>
    </row>
    <row r="26" spans="1:3" x14ac:dyDescent="0.25">
      <c r="A26" s="36" t="s">
        <v>72</v>
      </c>
      <c r="B26" s="38">
        <v>0</v>
      </c>
      <c r="C26" s="38">
        <v>0</v>
      </c>
    </row>
    <row r="27" spans="1:3" x14ac:dyDescent="0.25">
      <c r="A27" s="37" t="s">
        <v>73</v>
      </c>
      <c r="B27" s="30">
        <v>0</v>
      </c>
      <c r="C27" s="30">
        <v>0</v>
      </c>
    </row>
    <row r="28" spans="1:3" x14ac:dyDescent="0.25">
      <c r="A28" s="37" t="s">
        <v>74</v>
      </c>
      <c r="B28" s="30">
        <v>0</v>
      </c>
      <c r="C28" s="30">
        <v>0</v>
      </c>
    </row>
    <row r="29" spans="1:3" x14ac:dyDescent="0.25">
      <c r="A29" s="33" t="s">
        <v>75</v>
      </c>
      <c r="B29" s="28">
        <v>0</v>
      </c>
      <c r="C29" s="28">
        <v>0</v>
      </c>
    </row>
    <row r="30" spans="1:3" x14ac:dyDescent="0.25">
      <c r="A30" s="37" t="s">
        <v>76</v>
      </c>
      <c r="B30" s="39">
        <v>0</v>
      </c>
      <c r="C30" s="39">
        <v>0</v>
      </c>
    </row>
    <row r="31" spans="1:3" x14ac:dyDescent="0.25">
      <c r="A31" s="37" t="s">
        <v>77</v>
      </c>
      <c r="B31" s="39">
        <v>0</v>
      </c>
      <c r="C31" s="39">
        <v>0</v>
      </c>
    </row>
    <row r="32" spans="1:3" x14ac:dyDescent="0.25">
      <c r="A32" s="36" t="s">
        <v>78</v>
      </c>
      <c r="B32" s="28">
        <v>0</v>
      </c>
      <c r="C32" s="28">
        <v>0</v>
      </c>
    </row>
    <row r="33" spans="1:3" x14ac:dyDescent="0.25">
      <c r="A33" s="33" t="s">
        <v>79</v>
      </c>
      <c r="B33" s="39">
        <v>0</v>
      </c>
      <c r="C33" s="39">
        <v>0</v>
      </c>
    </row>
    <row r="34" spans="1:3" x14ac:dyDescent="0.25">
      <c r="A34" s="33" t="s">
        <v>80</v>
      </c>
      <c r="B34" s="39">
        <v>0</v>
      </c>
      <c r="C34" s="39">
        <v>0</v>
      </c>
    </row>
    <row r="35" spans="1:3" ht="30" x14ac:dyDescent="0.25">
      <c r="A35" s="34" t="s">
        <v>81</v>
      </c>
      <c r="B35" s="28">
        <v>0</v>
      </c>
      <c r="C35" s="28">
        <v>0</v>
      </c>
    </row>
    <row r="36" spans="1:3" x14ac:dyDescent="0.25">
      <c r="A36" s="33" t="s">
        <v>79</v>
      </c>
      <c r="B36" s="39">
        <v>0</v>
      </c>
      <c r="C36" s="39">
        <v>0</v>
      </c>
    </row>
    <row r="37" spans="1:3" x14ac:dyDescent="0.25">
      <c r="A37" s="33" t="s">
        <v>80</v>
      </c>
      <c r="B37" s="39">
        <v>0</v>
      </c>
      <c r="C37" s="39">
        <v>0</v>
      </c>
    </row>
    <row r="38" spans="1:3" x14ac:dyDescent="0.25">
      <c r="A38" s="34" t="s">
        <v>82</v>
      </c>
      <c r="B38" s="39">
        <v>0</v>
      </c>
      <c r="C38" s="39">
        <v>0</v>
      </c>
    </row>
    <row r="39" spans="1:3" ht="21" customHeight="1" x14ac:dyDescent="0.25"/>
    <row r="40" spans="1:3" x14ac:dyDescent="0.25">
      <c r="C40" s="40" t="s">
        <v>32</v>
      </c>
    </row>
    <row r="41" spans="1:3" ht="30" x14ac:dyDescent="0.25">
      <c r="A41" s="41" t="s">
        <v>83</v>
      </c>
      <c r="B41" s="42" t="s">
        <v>0</v>
      </c>
      <c r="C41" s="26" t="s">
        <v>51</v>
      </c>
    </row>
    <row r="42" spans="1:3" x14ac:dyDescent="0.25">
      <c r="A42" s="43" t="s">
        <v>84</v>
      </c>
      <c r="B42" s="90">
        <v>0</v>
      </c>
      <c r="C42" s="90">
        <v>0</v>
      </c>
    </row>
    <row r="43" spans="1:3" x14ac:dyDescent="0.25">
      <c r="A43" s="44" t="s">
        <v>58</v>
      </c>
      <c r="B43" s="91">
        <v>0</v>
      </c>
      <c r="C43" s="91">
        <v>0</v>
      </c>
    </row>
    <row r="44" spans="1:3" x14ac:dyDescent="0.25">
      <c r="A44" s="45" t="s">
        <v>85</v>
      </c>
      <c r="B44" s="92">
        <v>0</v>
      </c>
      <c r="C44" s="92">
        <v>0</v>
      </c>
    </row>
    <row r="45" spans="1:3" x14ac:dyDescent="0.25">
      <c r="A45" s="46" t="s">
        <v>86</v>
      </c>
      <c r="B45" s="92">
        <v>0</v>
      </c>
      <c r="C45" s="92">
        <v>0</v>
      </c>
    </row>
    <row r="46" spans="1:3" x14ac:dyDescent="0.25">
      <c r="A46" s="47" t="s">
        <v>87</v>
      </c>
      <c r="B46" s="90">
        <f>SUM(B47:B50)</f>
        <v>239.04297000000003</v>
      </c>
      <c r="C46" s="90">
        <f>SUM(C47:C50)</f>
        <v>84.807609999999997</v>
      </c>
    </row>
    <row r="47" spans="1:3" x14ac:dyDescent="0.25">
      <c r="A47" s="45" t="s">
        <v>88</v>
      </c>
      <c r="B47" s="93">
        <v>11.336499999999999</v>
      </c>
      <c r="C47" s="93">
        <v>0</v>
      </c>
    </row>
    <row r="48" spans="1:3" x14ac:dyDescent="0.25">
      <c r="A48" s="45" t="s">
        <v>89</v>
      </c>
      <c r="B48" s="93">
        <v>142.89886000000001</v>
      </c>
      <c r="C48" s="93">
        <v>0</v>
      </c>
    </row>
    <row r="49" spans="1:3" x14ac:dyDescent="0.25">
      <c r="A49" s="45" t="s">
        <v>90</v>
      </c>
      <c r="B49" s="93">
        <v>84.807609999999997</v>
      </c>
      <c r="C49" s="93">
        <v>84.807609999999997</v>
      </c>
    </row>
    <row r="50" spans="1:3" ht="12.75" customHeight="1" x14ac:dyDescent="0.25">
      <c r="A50" s="48" t="s">
        <v>91</v>
      </c>
      <c r="B50" s="93">
        <v>0</v>
      </c>
      <c r="C50" s="93">
        <v>0</v>
      </c>
    </row>
    <row r="51" spans="1:3" x14ac:dyDescent="0.25">
      <c r="A51" s="49" t="s">
        <v>92</v>
      </c>
      <c r="B51" s="93">
        <v>0</v>
      </c>
      <c r="C51" s="93">
        <v>0</v>
      </c>
    </row>
    <row r="52" spans="1:3" x14ac:dyDescent="0.25">
      <c r="A52" s="49" t="s">
        <v>93</v>
      </c>
      <c r="B52" s="93">
        <v>0</v>
      </c>
      <c r="C52" s="93">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0"/>
  <sheetViews>
    <sheetView tabSelected="1" zoomScale="80" zoomScaleNormal="80" workbookViewId="0">
      <selection activeCell="F35" sqref="F35"/>
    </sheetView>
  </sheetViews>
  <sheetFormatPr defaultColWidth="9.140625" defaultRowHeight="15" x14ac:dyDescent="0.25"/>
  <cols>
    <col min="1" max="1" width="3.140625" style="52" customWidth="1"/>
    <col min="2" max="2" width="20" style="2" customWidth="1"/>
    <col min="3" max="3" width="12.5703125" style="2" bestFit="1" customWidth="1"/>
    <col min="4" max="4" width="16.42578125" style="2" bestFit="1" customWidth="1"/>
    <col min="5" max="5" width="11" style="2" bestFit="1" customWidth="1"/>
    <col min="6" max="6" width="16.42578125" style="2" bestFit="1" customWidth="1"/>
    <col min="7" max="7" width="10" style="2" bestFit="1" customWidth="1"/>
    <col min="8" max="8" width="13.85546875" style="2" bestFit="1" customWidth="1"/>
    <col min="9" max="9" width="10" style="2" bestFit="1" customWidth="1"/>
    <col min="10" max="10" width="13.85546875" style="2" bestFit="1" customWidth="1"/>
    <col min="11" max="11" width="10" style="2" bestFit="1" customWidth="1"/>
    <col min="12" max="12" width="15" style="2" bestFit="1" customWidth="1"/>
    <col min="13" max="13" width="10" style="2" bestFit="1" customWidth="1"/>
    <col min="14" max="14" width="15" style="2" bestFit="1" customWidth="1"/>
    <col min="15" max="15" width="9" style="2" bestFit="1" customWidth="1"/>
    <col min="16" max="16" width="13.85546875" style="2" bestFit="1" customWidth="1"/>
    <col min="17" max="17" width="10" style="2" bestFit="1" customWidth="1"/>
    <col min="18" max="18" width="15" style="2" bestFit="1" customWidth="1"/>
    <col min="19" max="19" width="9" style="2" bestFit="1" customWidth="1"/>
    <col min="20" max="20" width="13.85546875" style="2" bestFit="1" customWidth="1"/>
    <col min="21" max="21" width="4.42578125" style="2" bestFit="1" customWidth="1"/>
    <col min="22" max="22" width="14.42578125" style="2" customWidth="1"/>
    <col min="23" max="23" width="10" style="2" bestFit="1" customWidth="1"/>
    <col min="24" max="24" width="13.85546875" style="2" bestFit="1" customWidth="1"/>
    <col min="25" max="16384" width="9.140625" style="2"/>
  </cols>
  <sheetData>
    <row r="1" spans="1:34" ht="24.75" customHeight="1" thickBot="1" x14ac:dyDescent="0.3">
      <c r="A1" s="126" t="s">
        <v>197</v>
      </c>
      <c r="B1" s="126"/>
      <c r="C1" s="126"/>
      <c r="D1" s="126"/>
      <c r="E1" s="127"/>
      <c r="F1" s="127"/>
      <c r="G1" s="127"/>
      <c r="H1" s="127"/>
      <c r="I1" s="127"/>
      <c r="J1" s="127"/>
      <c r="K1" s="127"/>
      <c r="L1" s="127"/>
      <c r="M1" s="127"/>
      <c r="N1" s="127"/>
      <c r="O1" s="127"/>
      <c r="P1" s="127"/>
      <c r="Q1" s="127"/>
      <c r="R1" s="127"/>
      <c r="S1" s="127"/>
      <c r="T1" s="127"/>
      <c r="U1" s="127"/>
      <c r="V1" s="127"/>
      <c r="W1" s="127"/>
      <c r="X1" s="127"/>
    </row>
    <row r="2" spans="1:34" x14ac:dyDescent="0.25">
      <c r="A2" s="128" t="s">
        <v>94</v>
      </c>
      <c r="B2" s="131" t="s">
        <v>95</v>
      </c>
      <c r="C2" s="134" t="s">
        <v>96</v>
      </c>
      <c r="D2" s="134" t="s">
        <v>97</v>
      </c>
      <c r="E2" s="123" t="s">
        <v>98</v>
      </c>
      <c r="F2" s="124"/>
      <c r="G2" s="124"/>
      <c r="H2" s="124"/>
      <c r="I2" s="124"/>
      <c r="J2" s="124"/>
      <c r="K2" s="124"/>
      <c r="L2" s="124"/>
      <c r="M2" s="124"/>
      <c r="N2" s="124"/>
      <c r="O2" s="124"/>
      <c r="P2" s="124"/>
      <c r="Q2" s="124"/>
      <c r="R2" s="124"/>
      <c r="S2" s="124"/>
      <c r="T2" s="124"/>
      <c r="U2" s="124"/>
      <c r="V2" s="124"/>
      <c r="W2" s="124"/>
      <c r="X2" s="124"/>
      <c r="Y2" s="124"/>
      <c r="Z2" s="125"/>
    </row>
    <row r="3" spans="1:34" ht="15" customHeight="1" x14ac:dyDescent="0.25">
      <c r="A3" s="129"/>
      <c r="B3" s="132"/>
      <c r="C3" s="119"/>
      <c r="D3" s="119"/>
      <c r="E3" s="120" t="s">
        <v>201</v>
      </c>
      <c r="F3" s="121"/>
      <c r="G3" s="120" t="s">
        <v>203</v>
      </c>
      <c r="H3" s="121"/>
      <c r="I3" s="119" t="s">
        <v>99</v>
      </c>
      <c r="J3" s="119"/>
      <c r="K3" s="119" t="s">
        <v>100</v>
      </c>
      <c r="L3" s="119"/>
      <c r="M3" s="119" t="s">
        <v>202</v>
      </c>
      <c r="N3" s="119"/>
      <c r="O3" s="120" t="s">
        <v>204</v>
      </c>
      <c r="P3" s="121"/>
      <c r="Q3" s="120" t="s">
        <v>210</v>
      </c>
      <c r="R3" s="121"/>
      <c r="S3" s="120" t="s">
        <v>101</v>
      </c>
      <c r="T3" s="121"/>
      <c r="U3" s="119" t="s">
        <v>102</v>
      </c>
      <c r="V3" s="119"/>
      <c r="W3" s="119" t="s">
        <v>205</v>
      </c>
      <c r="X3" s="119"/>
      <c r="Y3" s="120" t="s">
        <v>206</v>
      </c>
      <c r="Z3" s="121"/>
      <c r="AA3" s="119" t="s">
        <v>207</v>
      </c>
      <c r="AB3" s="119"/>
      <c r="AC3" s="119" t="s">
        <v>208</v>
      </c>
      <c r="AD3" s="119"/>
      <c r="AE3" s="120" t="s">
        <v>209</v>
      </c>
      <c r="AF3" s="122"/>
      <c r="AG3" s="120" t="s">
        <v>199</v>
      </c>
      <c r="AH3" s="122"/>
    </row>
    <row r="4" spans="1:34" x14ac:dyDescent="0.25">
      <c r="A4" s="130"/>
      <c r="B4" s="133"/>
      <c r="C4" s="119"/>
      <c r="D4" s="119"/>
      <c r="E4" s="103" t="s">
        <v>103</v>
      </c>
      <c r="F4" s="103" t="s">
        <v>33</v>
      </c>
      <c r="G4" s="103" t="s">
        <v>103</v>
      </c>
      <c r="H4" s="103" t="s">
        <v>33</v>
      </c>
      <c r="I4" s="103" t="s">
        <v>103</v>
      </c>
      <c r="J4" s="103" t="s">
        <v>33</v>
      </c>
      <c r="K4" s="103" t="s">
        <v>103</v>
      </c>
      <c r="L4" s="103" t="s">
        <v>33</v>
      </c>
      <c r="M4" s="103" t="s">
        <v>103</v>
      </c>
      <c r="N4" s="103" t="s">
        <v>33</v>
      </c>
      <c r="O4" s="103" t="s">
        <v>103</v>
      </c>
      <c r="P4" s="103" t="s">
        <v>33</v>
      </c>
      <c r="Q4" s="103" t="s">
        <v>103</v>
      </c>
      <c r="R4" s="103" t="s">
        <v>33</v>
      </c>
      <c r="S4" s="103" t="s">
        <v>103</v>
      </c>
      <c r="T4" s="103" t="s">
        <v>33</v>
      </c>
      <c r="U4" s="103" t="s">
        <v>103</v>
      </c>
      <c r="V4" s="103" t="s">
        <v>33</v>
      </c>
      <c r="W4" s="103" t="s">
        <v>103</v>
      </c>
      <c r="X4" s="103" t="s">
        <v>33</v>
      </c>
      <c r="Y4" s="103" t="s">
        <v>103</v>
      </c>
      <c r="Z4" s="103" t="s">
        <v>33</v>
      </c>
      <c r="AA4" s="103" t="s">
        <v>103</v>
      </c>
      <c r="AB4" s="103" t="s">
        <v>33</v>
      </c>
      <c r="AC4" s="103" t="s">
        <v>103</v>
      </c>
      <c r="AD4" s="103" t="s">
        <v>33</v>
      </c>
      <c r="AE4" s="103" t="s">
        <v>103</v>
      </c>
      <c r="AF4" s="104" t="s">
        <v>33</v>
      </c>
      <c r="AG4" s="103" t="s">
        <v>103</v>
      </c>
      <c r="AH4" s="104" t="s">
        <v>33</v>
      </c>
    </row>
    <row r="5" spans="1:34" x14ac:dyDescent="0.25">
      <c r="A5" s="50">
        <v>1</v>
      </c>
      <c r="B5" s="51" t="s">
        <v>104</v>
      </c>
      <c r="C5" s="105">
        <f>E5+I5+K5+M5+S5+U5+W5+AA5+AC5+AE5+AG5+G5+O5+Q5+Y5</f>
        <v>2571</v>
      </c>
      <c r="D5" s="105">
        <f>F5+J5+L5+N5+T5+V5+X5+AB5+AD5+AF5+AH5+H5+P5+R5+Z5</f>
        <v>471994.35016999859</v>
      </c>
      <c r="E5" s="105">
        <v>2424</v>
      </c>
      <c r="F5" s="105">
        <v>429387.89903999859</v>
      </c>
      <c r="G5" s="105">
        <v>110</v>
      </c>
      <c r="H5" s="105">
        <v>3692.6938500000006</v>
      </c>
      <c r="I5" s="105">
        <v>0</v>
      </c>
      <c r="J5" s="105">
        <v>0</v>
      </c>
      <c r="K5" s="105">
        <v>0</v>
      </c>
      <c r="L5" s="105">
        <v>0</v>
      </c>
      <c r="M5" s="105">
        <v>2</v>
      </c>
      <c r="N5" s="105">
        <v>90.848790000000008</v>
      </c>
      <c r="O5" s="105">
        <v>3</v>
      </c>
      <c r="P5" s="105">
        <v>140.79355999999999</v>
      </c>
      <c r="Q5" s="105">
        <v>1</v>
      </c>
      <c r="R5" s="107">
        <v>11.07151</v>
      </c>
      <c r="S5" s="105">
        <v>1</v>
      </c>
      <c r="T5" s="105">
        <v>12.67549</v>
      </c>
      <c r="U5" s="105"/>
      <c r="V5" s="105"/>
      <c r="W5" s="105">
        <v>23</v>
      </c>
      <c r="X5" s="107">
        <v>359.46</v>
      </c>
      <c r="Y5" s="105">
        <v>2</v>
      </c>
      <c r="Z5" s="105">
        <v>26.904809999999998</v>
      </c>
      <c r="AA5" s="105">
        <v>2</v>
      </c>
      <c r="AB5" s="105">
        <v>23.679539999999999</v>
      </c>
      <c r="AC5" s="105">
        <v>0</v>
      </c>
      <c r="AD5" s="105">
        <v>0</v>
      </c>
      <c r="AE5" s="105">
        <v>0</v>
      </c>
      <c r="AF5" s="105">
        <v>0</v>
      </c>
      <c r="AG5" s="105">
        <v>3</v>
      </c>
      <c r="AH5" s="105">
        <v>38248.323579999997</v>
      </c>
    </row>
    <row r="6" spans="1:34" ht="30" x14ac:dyDescent="0.25">
      <c r="A6" s="50">
        <v>2</v>
      </c>
      <c r="B6" s="51" t="s">
        <v>105</v>
      </c>
      <c r="C6" s="105">
        <f>E6+I6+K6+M6+S6+U6+W6+AA6+AC6+AE6+AG6+G6+O6+Q6+Y6</f>
        <v>115</v>
      </c>
      <c r="D6" s="105">
        <f>F6+J6+L6+N6+T6+V6+X6+AB6+AD6+AF6+AH6+H6+P6+R6+Z6</f>
        <v>6238.8509300000014</v>
      </c>
      <c r="E6" s="105">
        <v>105</v>
      </c>
      <c r="F6" s="105">
        <v>5928.2861700000012</v>
      </c>
      <c r="G6" s="105">
        <v>7</v>
      </c>
      <c r="H6" s="105">
        <v>214.34026</v>
      </c>
      <c r="I6" s="105">
        <v>0</v>
      </c>
      <c r="J6" s="105">
        <v>0</v>
      </c>
      <c r="K6" s="105">
        <v>0</v>
      </c>
      <c r="L6" s="105">
        <v>0</v>
      </c>
      <c r="M6" s="105">
        <v>0</v>
      </c>
      <c r="N6" s="105">
        <v>0</v>
      </c>
      <c r="O6" s="105">
        <v>0</v>
      </c>
      <c r="P6" s="105">
        <v>0</v>
      </c>
      <c r="Q6" s="105"/>
      <c r="R6" s="105"/>
      <c r="S6" s="105">
        <v>0</v>
      </c>
      <c r="T6" s="105">
        <v>0</v>
      </c>
      <c r="U6" s="105">
        <v>0</v>
      </c>
      <c r="V6" s="105">
        <v>0</v>
      </c>
      <c r="W6" s="105">
        <v>2</v>
      </c>
      <c r="X6" s="105">
        <v>87.751530000000017</v>
      </c>
      <c r="Y6" s="105"/>
      <c r="Z6" s="105"/>
      <c r="AA6" s="105">
        <v>0</v>
      </c>
      <c r="AB6" s="105">
        <v>0</v>
      </c>
      <c r="AC6" s="105">
        <v>0</v>
      </c>
      <c r="AD6" s="105">
        <v>0</v>
      </c>
      <c r="AE6" s="105">
        <v>1</v>
      </c>
      <c r="AF6" s="105">
        <v>8.4729700000000001</v>
      </c>
      <c r="AG6" s="105">
        <v>0</v>
      </c>
      <c r="AH6" s="105">
        <v>0</v>
      </c>
    </row>
    <row r="7" spans="1:34" x14ac:dyDescent="0.25">
      <c r="M7" s="53"/>
    </row>
    <row r="8" spans="1:34" x14ac:dyDescent="0.25">
      <c r="D8" s="23"/>
    </row>
    <row r="10" spans="1:34" x14ac:dyDescent="0.25">
      <c r="D10" s="54"/>
    </row>
  </sheetData>
  <mergeCells count="21">
    <mergeCell ref="AC3:AD3"/>
    <mergeCell ref="AG3:AH3"/>
    <mergeCell ref="E2:Z2"/>
    <mergeCell ref="AE3:AF3"/>
    <mergeCell ref="A1:X1"/>
    <mergeCell ref="A2:A4"/>
    <mergeCell ref="B2:B4"/>
    <mergeCell ref="C2:C4"/>
    <mergeCell ref="D2:D4"/>
    <mergeCell ref="E3:F3"/>
    <mergeCell ref="I3:J3"/>
    <mergeCell ref="K3:L3"/>
    <mergeCell ref="M3:N3"/>
    <mergeCell ref="S3:T3"/>
    <mergeCell ref="U3:V3"/>
    <mergeCell ref="W3:X3"/>
    <mergeCell ref="AA3:AB3"/>
    <mergeCell ref="O3:P3"/>
    <mergeCell ref="G3:H3"/>
    <mergeCell ref="Y3:Z3"/>
    <mergeCell ref="Q3:R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0"/>
  <sheetViews>
    <sheetView showGridLines="0" zoomScale="80" zoomScaleNormal="80" zoomScaleSheetLayoutView="115" workbookViewId="0">
      <selection activeCell="C4" sqref="C4"/>
    </sheetView>
  </sheetViews>
  <sheetFormatPr defaultColWidth="9.140625" defaultRowHeight="15" x14ac:dyDescent="0.25"/>
  <cols>
    <col min="1" max="1" width="2.7109375" style="55" customWidth="1"/>
    <col min="2" max="2" width="33.85546875" style="55" customWidth="1"/>
    <col min="3" max="3" width="49.5703125" style="55" customWidth="1"/>
    <col min="4" max="4" width="9.140625" style="55"/>
    <col min="5" max="5" width="10.85546875" style="55" bestFit="1" customWidth="1"/>
    <col min="6" max="16384" width="9.140625" style="55"/>
  </cols>
  <sheetData>
    <row r="1" spans="1:11" ht="37.5" customHeight="1" x14ac:dyDescent="0.25">
      <c r="A1" s="135" t="s">
        <v>106</v>
      </c>
      <c r="B1" s="135"/>
      <c r="C1" s="135"/>
    </row>
    <row r="2" spans="1:11" ht="30" x14ac:dyDescent="0.25">
      <c r="A2" s="56" t="s">
        <v>94</v>
      </c>
      <c r="B2" s="57" t="s">
        <v>107</v>
      </c>
      <c r="C2" s="58" t="s">
        <v>200</v>
      </c>
    </row>
    <row r="3" spans="1:11" ht="15" customHeight="1" x14ac:dyDescent="0.25">
      <c r="A3" s="59">
        <v>1</v>
      </c>
      <c r="B3" s="94">
        <v>322029.08801899996</v>
      </c>
      <c r="C3" s="95">
        <v>1.9438401651422701E-2</v>
      </c>
      <c r="D3" s="60"/>
    </row>
    <row r="4" spans="1:11" x14ac:dyDescent="0.25">
      <c r="A4" s="61"/>
      <c r="B4" s="61"/>
      <c r="C4" s="61"/>
    </row>
    <row r="5" spans="1:11" ht="78.75" customHeight="1" x14ac:dyDescent="0.25">
      <c r="A5" s="136" t="s">
        <v>108</v>
      </c>
      <c r="B5" s="136"/>
      <c r="C5" s="136"/>
      <c r="D5" s="62"/>
      <c r="E5" s="62"/>
      <c r="F5" s="62"/>
      <c r="G5" s="62"/>
      <c r="H5" s="62"/>
      <c r="I5" s="62"/>
      <c r="J5" s="62"/>
      <c r="K5" s="62"/>
    </row>
    <row r="6" spans="1:11" x14ac:dyDescent="0.25">
      <c r="A6" s="62"/>
      <c r="B6" s="62"/>
      <c r="C6" s="62"/>
      <c r="D6" s="62"/>
      <c r="E6" s="62"/>
      <c r="F6" s="62"/>
      <c r="G6" s="62"/>
      <c r="H6" s="62"/>
      <c r="I6" s="62"/>
      <c r="J6" s="62"/>
      <c r="K6" s="62"/>
    </row>
    <row r="7" spans="1:11" x14ac:dyDescent="0.25">
      <c r="A7" s="61"/>
      <c r="B7" s="61"/>
      <c r="C7" s="61"/>
    </row>
    <row r="8" spans="1:11" x14ac:dyDescent="0.25">
      <c r="A8" s="137"/>
      <c r="B8" s="137"/>
      <c r="C8" s="137"/>
    </row>
    <row r="9" spans="1:11" x14ac:dyDescent="0.25">
      <c r="A9" s="61"/>
      <c r="B9" s="61"/>
      <c r="C9" s="61"/>
    </row>
    <row r="10" spans="1:11" x14ac:dyDescent="0.25">
      <c r="A10" s="61"/>
      <c r="B10" s="61"/>
      <c r="C10" s="61"/>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95"/>
  <sheetViews>
    <sheetView topLeftCell="A68" zoomScale="80" zoomScaleNormal="80" zoomScaleSheetLayoutView="100" workbookViewId="0">
      <selection activeCell="B90" sqref="B90:D90"/>
    </sheetView>
  </sheetViews>
  <sheetFormatPr defaultColWidth="9.140625" defaultRowHeight="15" x14ac:dyDescent="0.25"/>
  <cols>
    <col min="1" max="1" width="61" style="63" customWidth="1"/>
    <col min="2" max="2" width="16.7109375" style="63" customWidth="1"/>
    <col min="3" max="3" width="13.5703125" style="63" customWidth="1"/>
    <col min="4" max="4" width="16.7109375" style="63" customWidth="1"/>
    <col min="5" max="5" width="13.28515625" style="64" bestFit="1" customWidth="1"/>
    <col min="6" max="6" width="61.42578125" style="63" customWidth="1"/>
    <col min="7" max="7" width="10.42578125" style="63" bestFit="1" customWidth="1"/>
    <col min="8" max="16384" width="9.140625" style="63"/>
  </cols>
  <sheetData>
    <row r="1" spans="1:8" ht="27" customHeight="1" x14ac:dyDescent="0.25">
      <c r="A1" s="138" t="s">
        <v>109</v>
      </c>
      <c r="B1" s="138"/>
      <c r="C1" s="138"/>
      <c r="D1" s="138"/>
    </row>
    <row r="2" spans="1:8" s="66" customFormat="1" x14ac:dyDescent="0.25">
      <c r="A2" s="139" t="s">
        <v>32</v>
      </c>
      <c r="B2" s="139"/>
      <c r="C2" s="139"/>
      <c r="D2" s="139"/>
      <c r="E2" s="82"/>
    </row>
    <row r="3" spans="1:8" x14ac:dyDescent="0.25">
      <c r="A3" s="65" t="s">
        <v>110</v>
      </c>
      <c r="B3" s="140" t="s">
        <v>111</v>
      </c>
      <c r="C3" s="141"/>
      <c r="D3" s="142"/>
      <c r="F3" s="66"/>
    </row>
    <row r="4" spans="1:8" x14ac:dyDescent="0.25">
      <c r="A4" s="65"/>
      <c r="B4" s="65"/>
      <c r="C4" s="67"/>
      <c r="D4" s="42"/>
      <c r="F4" s="66"/>
    </row>
    <row r="5" spans="1:8" ht="30" x14ac:dyDescent="0.25">
      <c r="A5" s="67"/>
      <c r="B5" s="68" t="s">
        <v>112</v>
      </c>
      <c r="C5" s="68" t="s">
        <v>113</v>
      </c>
      <c r="D5" s="68" t="s">
        <v>114</v>
      </c>
      <c r="F5" s="66"/>
    </row>
    <row r="6" spans="1:8" ht="30" x14ac:dyDescent="0.25">
      <c r="A6" s="69" t="s">
        <v>115</v>
      </c>
      <c r="B6" s="96">
        <v>0</v>
      </c>
      <c r="C6" s="96">
        <v>0</v>
      </c>
      <c r="D6" s="97">
        <v>34319.437870000002</v>
      </c>
      <c r="F6" s="66"/>
    </row>
    <row r="7" spans="1:8" ht="16.5" customHeight="1" x14ac:dyDescent="0.25">
      <c r="A7" s="69" t="s">
        <v>116</v>
      </c>
      <c r="B7" s="96">
        <v>0</v>
      </c>
      <c r="C7" s="96">
        <v>0</v>
      </c>
      <c r="D7" s="97">
        <v>76050.69644</v>
      </c>
      <c r="F7" s="66"/>
      <c r="H7" s="64"/>
    </row>
    <row r="8" spans="1:8" x14ac:dyDescent="0.25">
      <c r="A8" s="69" t="s">
        <v>117</v>
      </c>
      <c r="B8" s="97">
        <f t="shared" ref="B8:C8" si="0">B9+B10</f>
        <v>0</v>
      </c>
      <c r="C8" s="97">
        <f t="shared" si="0"/>
        <v>0</v>
      </c>
      <c r="D8" s="97">
        <f>D9+D10</f>
        <v>37363.0314</v>
      </c>
      <c r="F8" s="66"/>
      <c r="H8" s="64"/>
    </row>
    <row r="9" spans="1:8" x14ac:dyDescent="0.25">
      <c r="A9" s="69" t="s">
        <v>118</v>
      </c>
      <c r="B9" s="96"/>
      <c r="C9" s="96"/>
      <c r="D9" s="96">
        <v>6144.7237100000002</v>
      </c>
      <c r="F9" s="66"/>
      <c r="H9" s="64"/>
    </row>
    <row r="10" spans="1:8" ht="12.75" customHeight="1" x14ac:dyDescent="0.25">
      <c r="A10" s="70" t="s">
        <v>119</v>
      </c>
      <c r="B10" s="96"/>
      <c r="C10" s="96"/>
      <c r="D10" s="96">
        <v>31218.307690000001</v>
      </c>
      <c r="F10" s="66"/>
      <c r="H10" s="64"/>
    </row>
    <row r="11" spans="1:8" ht="12.75" customHeight="1" x14ac:dyDescent="0.25">
      <c r="A11" s="69" t="s">
        <v>120</v>
      </c>
      <c r="B11" s="97">
        <v>0</v>
      </c>
      <c r="C11" s="96">
        <v>0</v>
      </c>
      <c r="D11" s="96">
        <v>0</v>
      </c>
      <c r="F11" s="66"/>
      <c r="H11" s="64"/>
    </row>
    <row r="12" spans="1:8" ht="12.75" customHeight="1" x14ac:dyDescent="0.25">
      <c r="A12" s="69" t="s">
        <v>118</v>
      </c>
      <c r="B12" s="96">
        <v>0</v>
      </c>
      <c r="C12" s="96">
        <v>0</v>
      </c>
      <c r="D12" s="96">
        <v>0</v>
      </c>
      <c r="F12" s="66"/>
      <c r="H12" s="64"/>
    </row>
    <row r="13" spans="1:8" ht="12.75" customHeight="1" x14ac:dyDescent="0.25">
      <c r="A13" s="70" t="s">
        <v>119</v>
      </c>
      <c r="B13" s="97">
        <v>0</v>
      </c>
      <c r="C13" s="96">
        <v>0</v>
      </c>
      <c r="D13" s="96">
        <v>0</v>
      </c>
      <c r="F13" s="66"/>
      <c r="H13" s="64"/>
    </row>
    <row r="14" spans="1:8" ht="12.75" customHeight="1" x14ac:dyDescent="0.25">
      <c r="A14" s="69" t="s">
        <v>121</v>
      </c>
      <c r="B14" s="97">
        <f>B15+B18</f>
        <v>45000</v>
      </c>
      <c r="C14" s="96">
        <v>0</v>
      </c>
      <c r="D14" s="109">
        <f>D18+D15</f>
        <v>1783.9121399999999</v>
      </c>
      <c r="F14" s="66"/>
      <c r="H14" s="64"/>
    </row>
    <row r="15" spans="1:8" ht="30" x14ac:dyDescent="0.25">
      <c r="A15" s="69" t="s">
        <v>122</v>
      </c>
      <c r="B15" s="97">
        <f>B16+B17</f>
        <v>35000</v>
      </c>
      <c r="C15" s="96">
        <v>0</v>
      </c>
      <c r="D15" s="96">
        <v>0</v>
      </c>
      <c r="F15" s="66"/>
      <c r="H15" s="64"/>
    </row>
    <row r="16" spans="1:8" ht="12.75" customHeight="1" x14ac:dyDescent="0.25">
      <c r="A16" s="71" t="s">
        <v>123</v>
      </c>
      <c r="B16" s="96">
        <v>35000</v>
      </c>
      <c r="C16" s="96">
        <v>0</v>
      </c>
      <c r="D16" s="96">
        <v>0</v>
      </c>
      <c r="F16" s="66"/>
      <c r="H16" s="64"/>
    </row>
    <row r="17" spans="1:8" ht="12.75" customHeight="1" x14ac:dyDescent="0.25">
      <c r="A17" s="71" t="s">
        <v>124</v>
      </c>
      <c r="B17" s="96">
        <v>0</v>
      </c>
      <c r="C17" s="96">
        <v>0</v>
      </c>
      <c r="D17" s="96">
        <v>0</v>
      </c>
      <c r="F17" s="66"/>
      <c r="H17" s="64"/>
    </row>
    <row r="18" spans="1:8" ht="12.75" customHeight="1" x14ac:dyDescent="0.25">
      <c r="A18" s="69" t="s">
        <v>125</v>
      </c>
      <c r="B18" s="96">
        <f>B20+B19</f>
        <v>10000</v>
      </c>
      <c r="C18" s="96">
        <v>0</v>
      </c>
      <c r="D18" s="96">
        <f>D20+D19</f>
        <v>1783.9121399999999</v>
      </c>
      <c r="F18" s="66"/>
      <c r="H18" s="64"/>
    </row>
    <row r="19" spans="1:8" ht="12.75" customHeight="1" x14ac:dyDescent="0.25">
      <c r="A19" s="71" t="s">
        <v>126</v>
      </c>
      <c r="B19" s="96">
        <v>10000</v>
      </c>
      <c r="C19" s="96">
        <v>0</v>
      </c>
      <c r="D19" s="96">
        <v>0</v>
      </c>
      <c r="F19" s="66"/>
      <c r="H19" s="64"/>
    </row>
    <row r="20" spans="1:8" ht="12.75" customHeight="1" x14ac:dyDescent="0.25">
      <c r="A20" s="71" t="s">
        <v>127</v>
      </c>
      <c r="B20" s="96">
        <v>0</v>
      </c>
      <c r="C20" s="96">
        <v>0</v>
      </c>
      <c r="D20" s="96">
        <v>1783.9121399999999</v>
      </c>
      <c r="F20" s="66"/>
      <c r="H20" s="64"/>
    </row>
    <row r="21" spans="1:8" ht="12.75" customHeight="1" x14ac:dyDescent="0.25">
      <c r="A21" s="69" t="s">
        <v>128</v>
      </c>
      <c r="B21" s="97">
        <v>0</v>
      </c>
      <c r="C21" s="96">
        <v>0</v>
      </c>
      <c r="D21" s="96">
        <v>0</v>
      </c>
      <c r="F21" s="66"/>
      <c r="H21" s="64"/>
    </row>
    <row r="22" spans="1:8" ht="12.75" customHeight="1" x14ac:dyDescent="0.25">
      <c r="A22" s="69" t="s">
        <v>129</v>
      </c>
      <c r="B22" s="97">
        <v>0</v>
      </c>
      <c r="C22" s="96">
        <v>0</v>
      </c>
      <c r="D22" s="96">
        <v>0</v>
      </c>
      <c r="F22" s="66"/>
      <c r="H22" s="64"/>
    </row>
    <row r="23" spans="1:8" ht="12.75" customHeight="1" x14ac:dyDescent="0.25">
      <c r="A23" s="71" t="s">
        <v>130</v>
      </c>
      <c r="B23" s="96">
        <v>0</v>
      </c>
      <c r="C23" s="96">
        <v>0</v>
      </c>
      <c r="D23" s="96">
        <v>0</v>
      </c>
      <c r="F23" s="66"/>
      <c r="H23" s="64"/>
    </row>
    <row r="24" spans="1:8" ht="12.75" customHeight="1" x14ac:dyDescent="0.25">
      <c r="A24" s="71" t="s">
        <v>131</v>
      </c>
      <c r="B24" s="96">
        <v>0</v>
      </c>
      <c r="C24" s="96">
        <v>0</v>
      </c>
      <c r="D24" s="96">
        <v>0</v>
      </c>
      <c r="F24" s="66"/>
      <c r="H24" s="64"/>
    </row>
    <row r="25" spans="1:8" ht="12.75" customHeight="1" x14ac:dyDescent="0.25">
      <c r="A25" s="69" t="s">
        <v>132</v>
      </c>
      <c r="B25" s="97">
        <v>0</v>
      </c>
      <c r="C25" s="96">
        <v>0</v>
      </c>
      <c r="D25" s="96">
        <v>0</v>
      </c>
      <c r="F25" s="66"/>
      <c r="H25" s="64"/>
    </row>
    <row r="26" spans="1:8" ht="12.75" customHeight="1" x14ac:dyDescent="0.25">
      <c r="A26" s="71" t="s">
        <v>133</v>
      </c>
      <c r="B26" s="96">
        <v>0</v>
      </c>
      <c r="C26" s="96">
        <v>0</v>
      </c>
      <c r="D26" s="96">
        <v>0</v>
      </c>
      <c r="F26" s="66"/>
      <c r="H26" s="64"/>
    </row>
    <row r="27" spans="1:8" ht="12.75" customHeight="1" x14ac:dyDescent="0.25">
      <c r="A27" s="71" t="s">
        <v>134</v>
      </c>
      <c r="B27" s="96">
        <v>0</v>
      </c>
      <c r="C27" s="96">
        <v>0</v>
      </c>
      <c r="D27" s="96">
        <v>0</v>
      </c>
      <c r="F27" s="66"/>
      <c r="H27" s="64"/>
    </row>
    <row r="28" spans="1:8" x14ac:dyDescent="0.25">
      <c r="A28" s="69" t="s">
        <v>135</v>
      </c>
      <c r="B28" s="97">
        <v>0</v>
      </c>
      <c r="C28" s="96">
        <v>0</v>
      </c>
      <c r="D28" s="96">
        <v>0</v>
      </c>
      <c r="F28" s="66"/>
      <c r="H28" s="64"/>
    </row>
    <row r="29" spans="1:8" ht="12.75" customHeight="1" x14ac:dyDescent="0.25">
      <c r="A29" s="71" t="s">
        <v>136</v>
      </c>
      <c r="B29" s="96">
        <v>0</v>
      </c>
      <c r="C29" s="96">
        <v>0</v>
      </c>
      <c r="D29" s="96">
        <v>0</v>
      </c>
      <c r="F29" s="66"/>
      <c r="H29" s="64"/>
    </row>
    <row r="30" spans="1:8" ht="12.75" customHeight="1" x14ac:dyDescent="0.25">
      <c r="A30" s="71" t="s">
        <v>137</v>
      </c>
      <c r="B30" s="96">
        <v>0</v>
      </c>
      <c r="C30" s="96">
        <v>0</v>
      </c>
      <c r="D30" s="96">
        <v>0</v>
      </c>
      <c r="F30" s="66"/>
      <c r="H30" s="64"/>
    </row>
    <row r="31" spans="1:8" ht="12.75" customHeight="1" x14ac:dyDescent="0.25">
      <c r="A31" s="69" t="s">
        <v>138</v>
      </c>
      <c r="B31" s="97">
        <v>478233.20103999996</v>
      </c>
      <c r="C31" s="96">
        <v>0</v>
      </c>
      <c r="D31" s="96">
        <v>0</v>
      </c>
      <c r="F31" s="66"/>
      <c r="H31" s="64"/>
    </row>
    <row r="32" spans="1:8" ht="12.75" customHeight="1" x14ac:dyDescent="0.25">
      <c r="A32" s="69" t="s">
        <v>139</v>
      </c>
      <c r="B32" s="96">
        <v>0</v>
      </c>
      <c r="C32" s="96">
        <v>0</v>
      </c>
      <c r="D32" s="97">
        <v>3111.3775699999997</v>
      </c>
      <c r="F32" s="66"/>
      <c r="H32" s="64"/>
    </row>
    <row r="33" spans="1:8" ht="12.75" customHeight="1" x14ac:dyDescent="0.25">
      <c r="A33" s="69" t="s">
        <v>140</v>
      </c>
      <c r="B33" s="96" t="s">
        <v>141</v>
      </c>
      <c r="C33" s="96">
        <v>0</v>
      </c>
      <c r="D33" s="97">
        <v>0</v>
      </c>
      <c r="F33" s="66"/>
      <c r="H33" s="64"/>
    </row>
    <row r="34" spans="1:8" ht="12.75" customHeight="1" x14ac:dyDescent="0.25">
      <c r="A34" s="69" t="s">
        <v>142</v>
      </c>
      <c r="B34" s="97">
        <v>0</v>
      </c>
      <c r="C34" s="96">
        <v>0</v>
      </c>
      <c r="D34" s="96">
        <v>0</v>
      </c>
      <c r="F34" s="66"/>
      <c r="H34" s="64"/>
    </row>
    <row r="35" spans="1:8" x14ac:dyDescent="0.25">
      <c r="A35" s="69" t="s">
        <v>143</v>
      </c>
      <c r="B35" s="97">
        <v>0</v>
      </c>
      <c r="C35" s="96">
        <v>0</v>
      </c>
      <c r="D35" s="96">
        <v>0</v>
      </c>
      <c r="F35" s="66"/>
      <c r="H35" s="64"/>
    </row>
    <row r="36" spans="1:8" x14ac:dyDescent="0.25">
      <c r="A36" s="69" t="s">
        <v>144</v>
      </c>
      <c r="B36" s="98">
        <v>0</v>
      </c>
      <c r="C36" s="93">
        <v>0</v>
      </c>
      <c r="D36" s="93">
        <v>1762.3399400000001</v>
      </c>
      <c r="F36" s="66"/>
      <c r="H36" s="64"/>
    </row>
    <row r="37" spans="1:8" ht="12.75" customHeight="1" x14ac:dyDescent="0.25">
      <c r="A37" s="69" t="s">
        <v>145</v>
      </c>
      <c r="B37" s="96">
        <v>0</v>
      </c>
      <c r="C37" s="96">
        <v>0</v>
      </c>
      <c r="D37" s="97">
        <v>9184.3426900000013</v>
      </c>
      <c r="F37" s="66"/>
      <c r="H37" s="64"/>
    </row>
    <row r="38" spans="1:8" ht="12.75" customHeight="1" x14ac:dyDescent="0.25">
      <c r="A38" s="69" t="s">
        <v>146</v>
      </c>
      <c r="B38" s="97">
        <v>0</v>
      </c>
      <c r="C38" s="96">
        <v>0</v>
      </c>
      <c r="D38" s="96">
        <v>11374.676530000001</v>
      </c>
      <c r="F38" s="66"/>
      <c r="H38" s="64"/>
    </row>
    <row r="39" spans="1:8" ht="12.75" customHeight="1" x14ac:dyDescent="0.25">
      <c r="A39" s="72" t="s">
        <v>147</v>
      </c>
      <c r="B39" s="97">
        <f>B31+B14+B8</f>
        <v>523233.20103999996</v>
      </c>
      <c r="C39" s="97">
        <v>0</v>
      </c>
      <c r="D39" s="97">
        <f>D6+D7+D8+D32+D36+D37-D38+D14</f>
        <v>152200.46152000001</v>
      </c>
      <c r="G39" s="73"/>
      <c r="H39" s="73"/>
    </row>
    <row r="40" spans="1:8" ht="12.75" customHeight="1" x14ac:dyDescent="0.25">
      <c r="A40" s="74"/>
      <c r="B40" s="74"/>
    </row>
    <row r="41" spans="1:8" s="66" customFormat="1" ht="12.75" customHeight="1" x14ac:dyDescent="0.25">
      <c r="A41" s="139" t="s">
        <v>32</v>
      </c>
      <c r="B41" s="139"/>
      <c r="C41" s="139"/>
      <c r="D41" s="139"/>
      <c r="E41" s="82"/>
    </row>
    <row r="42" spans="1:8" s="74" customFormat="1" ht="12.75" customHeight="1" x14ac:dyDescent="0.25">
      <c r="A42" s="75" t="s">
        <v>148</v>
      </c>
      <c r="B42" s="140" t="s">
        <v>111</v>
      </c>
      <c r="C42" s="141"/>
      <c r="D42" s="142"/>
      <c r="E42" s="76"/>
    </row>
    <row r="43" spans="1:8" s="74" customFormat="1" ht="30" x14ac:dyDescent="0.25">
      <c r="A43" s="75"/>
      <c r="B43" s="68" t="s">
        <v>112</v>
      </c>
      <c r="C43" s="68" t="s">
        <v>113</v>
      </c>
      <c r="D43" s="68" t="s">
        <v>114</v>
      </c>
      <c r="E43" s="76"/>
    </row>
    <row r="44" spans="1:8" ht="30" x14ac:dyDescent="0.25">
      <c r="A44" s="77" t="s">
        <v>149</v>
      </c>
      <c r="B44" s="96">
        <f>B45+B48+B51</f>
        <v>252393.69944</v>
      </c>
      <c r="C44" s="96">
        <f>C45+C48+C51</f>
        <v>0</v>
      </c>
      <c r="D44" s="96">
        <f>D45+D48+D51</f>
        <v>162699.91514999996</v>
      </c>
    </row>
    <row r="45" spans="1:8" ht="15" customHeight="1" x14ac:dyDescent="0.25">
      <c r="A45" s="29" t="s">
        <v>150</v>
      </c>
      <c r="B45" s="96">
        <f>B46+B47</f>
        <v>0</v>
      </c>
      <c r="C45" s="96">
        <f>C46+C47</f>
        <v>0</v>
      </c>
      <c r="D45" s="96">
        <f>D46+D47</f>
        <v>73804.302899999995</v>
      </c>
    </row>
    <row r="46" spans="1:8" x14ac:dyDescent="0.25">
      <c r="A46" s="78" t="s">
        <v>151</v>
      </c>
      <c r="B46" s="96">
        <v>0</v>
      </c>
      <c r="C46" s="96">
        <v>0</v>
      </c>
      <c r="D46" s="96">
        <v>73804.302899999995</v>
      </c>
    </row>
    <row r="47" spans="1:8" x14ac:dyDescent="0.25">
      <c r="A47" s="78" t="s">
        <v>152</v>
      </c>
      <c r="B47" s="96">
        <v>0</v>
      </c>
      <c r="C47" s="96">
        <v>0</v>
      </c>
      <c r="D47" s="96">
        <v>0</v>
      </c>
    </row>
    <row r="48" spans="1:8" ht="30" x14ac:dyDescent="0.25">
      <c r="A48" s="29" t="s">
        <v>153</v>
      </c>
      <c r="B48" s="111">
        <f>B49+B50</f>
        <v>0</v>
      </c>
      <c r="C48" s="96">
        <f>C49+C50</f>
        <v>0</v>
      </c>
      <c r="D48" s="96">
        <f>D49+D50</f>
        <v>88895.612249999976</v>
      </c>
    </row>
    <row r="49" spans="1:4" ht="13.5" customHeight="1" x14ac:dyDescent="0.25">
      <c r="A49" s="78" t="s">
        <v>154</v>
      </c>
      <c r="B49" s="96">
        <v>0</v>
      </c>
      <c r="C49" s="96">
        <v>0</v>
      </c>
      <c r="D49" s="96">
        <v>88895.612249999976</v>
      </c>
    </row>
    <row r="50" spans="1:4" ht="13.5" customHeight="1" x14ac:dyDescent="0.25">
      <c r="A50" s="78" t="s">
        <v>155</v>
      </c>
      <c r="B50" s="96"/>
      <c r="C50" s="96">
        <v>0</v>
      </c>
      <c r="D50" s="96">
        <v>0</v>
      </c>
    </row>
    <row r="51" spans="1:4" ht="13.5" customHeight="1" x14ac:dyDescent="0.25">
      <c r="A51" s="29" t="s">
        <v>156</v>
      </c>
      <c r="B51" s="96">
        <f>B52+B53</f>
        <v>252393.69944</v>
      </c>
      <c r="C51" s="96">
        <f>C52+C53</f>
        <v>0</v>
      </c>
      <c r="D51" s="96">
        <f>D52+D53</f>
        <v>0</v>
      </c>
    </row>
    <row r="52" spans="1:4" x14ac:dyDescent="0.25">
      <c r="A52" s="29" t="s">
        <v>157</v>
      </c>
      <c r="B52" s="96">
        <v>252393.69944</v>
      </c>
      <c r="C52" s="96">
        <v>0</v>
      </c>
      <c r="D52" s="96">
        <v>0</v>
      </c>
    </row>
    <row r="53" spans="1:4" ht="14.25" customHeight="1" x14ac:dyDescent="0.25">
      <c r="A53" s="29" t="s">
        <v>158</v>
      </c>
      <c r="B53" s="96">
        <v>0</v>
      </c>
      <c r="C53" s="96">
        <v>0</v>
      </c>
      <c r="D53" s="96">
        <v>0</v>
      </c>
    </row>
    <row r="54" spans="1:4" ht="14.25" customHeight="1" x14ac:dyDescent="0.25">
      <c r="A54" s="77" t="s">
        <v>159</v>
      </c>
      <c r="B54" s="96">
        <f>B55+B56+B57+B58</f>
        <v>2316.3059400000002</v>
      </c>
      <c r="C54" s="96">
        <f>C55+C56+C57+C58</f>
        <v>0</v>
      </c>
      <c r="D54" s="96">
        <f>D55+D56+D57+D58</f>
        <v>0</v>
      </c>
    </row>
    <row r="55" spans="1:4" ht="14.25" customHeight="1" x14ac:dyDescent="0.25">
      <c r="A55" s="79" t="s">
        <v>160</v>
      </c>
      <c r="B55" s="96">
        <v>2316.3059400000002</v>
      </c>
      <c r="C55" s="96">
        <v>0</v>
      </c>
      <c r="D55" s="96">
        <v>0</v>
      </c>
    </row>
    <row r="56" spans="1:4" ht="14.25" customHeight="1" x14ac:dyDescent="0.25">
      <c r="A56" s="79" t="s">
        <v>161</v>
      </c>
      <c r="B56" s="96">
        <v>0</v>
      </c>
      <c r="C56" s="96">
        <v>0</v>
      </c>
      <c r="D56" s="96">
        <v>0</v>
      </c>
    </row>
    <row r="57" spans="1:4" ht="14.25" customHeight="1" x14ac:dyDescent="0.25">
      <c r="A57" s="79" t="s">
        <v>162</v>
      </c>
      <c r="B57" s="96">
        <v>0</v>
      </c>
      <c r="C57" s="96">
        <v>0</v>
      </c>
      <c r="D57" s="96">
        <v>0</v>
      </c>
    </row>
    <row r="58" spans="1:4" ht="14.25" customHeight="1" x14ac:dyDescent="0.25">
      <c r="A58" s="79" t="s">
        <v>163</v>
      </c>
      <c r="B58" s="96"/>
      <c r="C58" s="96">
        <v>0</v>
      </c>
      <c r="D58" s="96">
        <v>0</v>
      </c>
    </row>
    <row r="59" spans="1:4" ht="14.25" customHeight="1" x14ac:dyDescent="0.25">
      <c r="A59" s="77" t="s">
        <v>164</v>
      </c>
      <c r="B59" s="96">
        <f>B60+B61</f>
        <v>1.1100000000000001E-3</v>
      </c>
      <c r="C59" s="96">
        <f>C60+C61</f>
        <v>0</v>
      </c>
      <c r="D59" s="96">
        <f>D60+D61</f>
        <v>0</v>
      </c>
    </row>
    <row r="60" spans="1:4" ht="14.25" customHeight="1" x14ac:dyDescent="0.25">
      <c r="A60" s="79" t="s">
        <v>123</v>
      </c>
      <c r="B60" s="96">
        <v>1.1100000000000001E-3</v>
      </c>
      <c r="C60" s="96">
        <v>0</v>
      </c>
      <c r="D60" s="96"/>
    </row>
    <row r="61" spans="1:4" ht="14.25" customHeight="1" x14ac:dyDescent="0.25">
      <c r="A61" s="79" t="s">
        <v>124</v>
      </c>
      <c r="B61" s="96">
        <v>0</v>
      </c>
      <c r="C61" s="96">
        <v>0</v>
      </c>
      <c r="D61" s="96"/>
    </row>
    <row r="62" spans="1:4" x14ac:dyDescent="0.25">
      <c r="A62" s="77" t="s">
        <v>165</v>
      </c>
      <c r="B62" s="96">
        <v>0</v>
      </c>
      <c r="C62" s="96">
        <v>0</v>
      </c>
      <c r="D62" s="96">
        <v>0</v>
      </c>
    </row>
    <row r="63" spans="1:4" ht="30" x14ac:dyDescent="0.25">
      <c r="A63" s="77" t="s">
        <v>166</v>
      </c>
      <c r="B63" s="96">
        <v>0</v>
      </c>
      <c r="C63" s="96">
        <v>0</v>
      </c>
      <c r="D63" s="96">
        <v>0</v>
      </c>
    </row>
    <row r="64" spans="1:4" ht="14.25" customHeight="1" x14ac:dyDescent="0.25">
      <c r="A64" s="69" t="s">
        <v>118</v>
      </c>
      <c r="B64" s="96">
        <v>0</v>
      </c>
      <c r="C64" s="96">
        <v>0</v>
      </c>
      <c r="D64" s="96">
        <v>0</v>
      </c>
    </row>
    <row r="65" spans="1:4" ht="14.25" customHeight="1" x14ac:dyDescent="0.25">
      <c r="A65" s="70" t="s">
        <v>119</v>
      </c>
      <c r="B65" s="96">
        <v>0</v>
      </c>
      <c r="C65" s="96">
        <v>0</v>
      </c>
      <c r="D65" s="96">
        <v>0</v>
      </c>
    </row>
    <row r="66" spans="1:4" ht="30" x14ac:dyDescent="0.25">
      <c r="A66" s="77" t="s">
        <v>167</v>
      </c>
      <c r="B66" s="96">
        <f>B67+B70</f>
        <v>7900</v>
      </c>
      <c r="C66" s="96">
        <v>0</v>
      </c>
      <c r="D66" s="96">
        <v>0</v>
      </c>
    </row>
    <row r="67" spans="1:4" ht="24.75" customHeight="1" x14ac:dyDescent="0.25">
      <c r="A67" s="70" t="s">
        <v>168</v>
      </c>
      <c r="B67" s="96">
        <f>B68+B69</f>
        <v>0</v>
      </c>
      <c r="C67" s="96">
        <f>C68+C69</f>
        <v>0</v>
      </c>
      <c r="D67" s="96">
        <f>D68+D69</f>
        <v>0</v>
      </c>
    </row>
    <row r="68" spans="1:4" ht="14.25" customHeight="1" x14ac:dyDescent="0.25">
      <c r="A68" s="71" t="s">
        <v>123</v>
      </c>
      <c r="B68" s="96">
        <v>0</v>
      </c>
      <c r="C68" s="96">
        <v>0</v>
      </c>
      <c r="D68" s="96">
        <v>0</v>
      </c>
    </row>
    <row r="69" spans="1:4" ht="14.25" customHeight="1" x14ac:dyDescent="0.25">
      <c r="A69" s="71" t="s">
        <v>124</v>
      </c>
      <c r="B69" s="96">
        <v>0</v>
      </c>
      <c r="C69" s="96">
        <v>0</v>
      </c>
      <c r="D69" s="96">
        <v>0</v>
      </c>
    </row>
    <row r="70" spans="1:4" ht="25.5" customHeight="1" x14ac:dyDescent="0.25">
      <c r="A70" s="77" t="s">
        <v>169</v>
      </c>
      <c r="B70" s="96">
        <f>+B71+B72</f>
        <v>7900</v>
      </c>
      <c r="C70" s="96">
        <v>0</v>
      </c>
      <c r="D70" s="96">
        <v>0</v>
      </c>
    </row>
    <row r="71" spans="1:4" ht="14.25" customHeight="1" x14ac:dyDescent="0.25">
      <c r="A71" s="71" t="s">
        <v>170</v>
      </c>
      <c r="B71" s="96">
        <v>7900</v>
      </c>
      <c r="C71" s="96">
        <v>0</v>
      </c>
      <c r="D71" s="96">
        <v>0</v>
      </c>
    </row>
    <row r="72" spans="1:4" ht="14.25" customHeight="1" x14ac:dyDescent="0.25">
      <c r="A72" s="71" t="s">
        <v>171</v>
      </c>
      <c r="B72" s="96">
        <v>0</v>
      </c>
      <c r="C72" s="96">
        <v>0</v>
      </c>
      <c r="D72" s="96">
        <v>0</v>
      </c>
    </row>
    <row r="73" spans="1:4" ht="14.25" customHeight="1" x14ac:dyDescent="0.25">
      <c r="A73" s="69" t="s">
        <v>172</v>
      </c>
      <c r="B73" s="96">
        <v>0</v>
      </c>
      <c r="C73" s="96">
        <v>0</v>
      </c>
      <c r="D73" s="96">
        <v>0</v>
      </c>
    </row>
    <row r="74" spans="1:4" ht="14.25" customHeight="1" x14ac:dyDescent="0.25">
      <c r="A74" s="80" t="s">
        <v>173</v>
      </c>
      <c r="B74" s="93">
        <v>0</v>
      </c>
      <c r="C74" s="93">
        <v>0</v>
      </c>
      <c r="D74" s="93">
        <v>0</v>
      </c>
    </row>
    <row r="75" spans="1:4" ht="14.25" customHeight="1" x14ac:dyDescent="0.25">
      <c r="A75" s="71" t="s">
        <v>174</v>
      </c>
      <c r="B75" s="96">
        <v>0</v>
      </c>
      <c r="C75" s="96">
        <v>0</v>
      </c>
      <c r="D75" s="96">
        <v>0</v>
      </c>
    </row>
    <row r="76" spans="1:4" ht="14.25" customHeight="1" x14ac:dyDescent="0.25">
      <c r="A76" s="71" t="s">
        <v>175</v>
      </c>
      <c r="B76" s="96">
        <v>0</v>
      </c>
      <c r="C76" s="96">
        <v>0</v>
      </c>
      <c r="D76" s="96">
        <v>0</v>
      </c>
    </row>
    <row r="77" spans="1:4" ht="14.25" customHeight="1" x14ac:dyDescent="0.25">
      <c r="A77" s="80" t="s">
        <v>176</v>
      </c>
      <c r="B77" s="96">
        <v>0</v>
      </c>
      <c r="C77" s="96">
        <v>0</v>
      </c>
      <c r="D77" s="96">
        <v>0</v>
      </c>
    </row>
    <row r="78" spans="1:4" ht="14.25" customHeight="1" x14ac:dyDescent="0.25">
      <c r="A78" s="71" t="s">
        <v>174</v>
      </c>
      <c r="B78" s="96">
        <v>0</v>
      </c>
      <c r="C78" s="96">
        <v>0</v>
      </c>
      <c r="D78" s="96">
        <v>0</v>
      </c>
    </row>
    <row r="79" spans="1:4" ht="14.25" customHeight="1" x14ac:dyDescent="0.25">
      <c r="A79" s="71" t="s">
        <v>175</v>
      </c>
      <c r="B79" s="96"/>
      <c r="C79" s="96">
        <v>0</v>
      </c>
      <c r="D79" s="96">
        <v>0</v>
      </c>
    </row>
    <row r="80" spans="1:4" ht="14.25" customHeight="1" x14ac:dyDescent="0.25">
      <c r="A80" s="69" t="s">
        <v>177</v>
      </c>
      <c r="B80" s="96">
        <f>B81+B82+B83</f>
        <v>65499.169240000032</v>
      </c>
      <c r="C80" s="96">
        <f>C81+C82+C83</f>
        <v>0</v>
      </c>
      <c r="D80" s="96">
        <f>D81+D82+D83</f>
        <v>0</v>
      </c>
    </row>
    <row r="81" spans="1:5" ht="14.25" customHeight="1" x14ac:dyDescent="0.25">
      <c r="A81" s="71" t="s">
        <v>178</v>
      </c>
      <c r="B81" s="96">
        <v>65499.169240000032</v>
      </c>
      <c r="C81" s="97">
        <v>0</v>
      </c>
      <c r="D81" s="97">
        <v>0</v>
      </c>
    </row>
    <row r="82" spans="1:5" ht="14.25" customHeight="1" x14ac:dyDescent="0.25">
      <c r="A82" s="71" t="s">
        <v>179</v>
      </c>
      <c r="B82" s="93">
        <v>0</v>
      </c>
      <c r="C82" s="97">
        <v>0</v>
      </c>
      <c r="D82" s="97">
        <v>0</v>
      </c>
    </row>
    <row r="83" spans="1:5" ht="14.25" customHeight="1" x14ac:dyDescent="0.25">
      <c r="A83" s="79" t="s">
        <v>180</v>
      </c>
      <c r="B83" s="93">
        <v>0</v>
      </c>
      <c r="C83" s="97">
        <v>0</v>
      </c>
      <c r="D83" s="97">
        <v>0</v>
      </c>
    </row>
    <row r="84" spans="1:5" ht="14.25" customHeight="1" x14ac:dyDescent="0.25">
      <c r="A84" s="69" t="s">
        <v>181</v>
      </c>
      <c r="B84" s="99">
        <v>0</v>
      </c>
      <c r="C84" s="97">
        <v>0</v>
      </c>
      <c r="D84" s="97">
        <v>0</v>
      </c>
    </row>
    <row r="85" spans="1:5" ht="14.25" customHeight="1" x14ac:dyDescent="0.25">
      <c r="A85" s="69" t="s">
        <v>182</v>
      </c>
      <c r="B85" s="99">
        <v>0</v>
      </c>
      <c r="C85" s="97">
        <v>0</v>
      </c>
      <c r="D85" s="97">
        <v>0</v>
      </c>
    </row>
    <row r="86" spans="1:5" ht="14.25" customHeight="1" x14ac:dyDescent="0.25">
      <c r="A86" s="69" t="s">
        <v>183</v>
      </c>
      <c r="B86" s="99">
        <v>0</v>
      </c>
      <c r="C86" s="97">
        <v>0</v>
      </c>
      <c r="D86" s="97">
        <v>0</v>
      </c>
    </row>
    <row r="87" spans="1:5" ht="14.25" customHeight="1" x14ac:dyDescent="0.25">
      <c r="A87" s="69" t="s">
        <v>184</v>
      </c>
      <c r="B87" s="99">
        <v>0</v>
      </c>
      <c r="C87" s="97">
        <v>0</v>
      </c>
      <c r="D87" s="97">
        <v>0</v>
      </c>
    </row>
    <row r="88" spans="1:5" ht="14.25" customHeight="1" x14ac:dyDescent="0.25">
      <c r="A88" s="69" t="s">
        <v>185</v>
      </c>
      <c r="B88" s="96">
        <v>0</v>
      </c>
      <c r="C88" s="97">
        <v>0</v>
      </c>
      <c r="D88" s="97">
        <v>4929.9519</v>
      </c>
    </row>
    <row r="89" spans="1:5" ht="14.25" customHeight="1" x14ac:dyDescent="0.25">
      <c r="A89" s="69" t="s">
        <v>186</v>
      </c>
      <c r="B89" s="96">
        <v>0</v>
      </c>
      <c r="C89" s="97">
        <v>0</v>
      </c>
      <c r="D89" s="97">
        <v>179694.61977999998</v>
      </c>
    </row>
    <row r="90" spans="1:5" ht="14.25" customHeight="1" x14ac:dyDescent="0.25">
      <c r="A90" s="72" t="s">
        <v>187</v>
      </c>
      <c r="B90" s="97">
        <f>B89+B88+B80+B66+B59+B54+B51+B48+B45</f>
        <v>328109.17573000002</v>
      </c>
      <c r="C90" s="97">
        <f>C89+C88+C80+C67+C59+C54+C51+C48+C45</f>
        <v>0</v>
      </c>
      <c r="D90" s="97">
        <f>D89+D88+D80+D67+D59+D54+D51+D48+D45</f>
        <v>347324.48682999995</v>
      </c>
    </row>
    <row r="91" spans="1:5" ht="14.25" customHeight="1" x14ac:dyDescent="0.25">
      <c r="B91" s="81"/>
    </row>
    <row r="92" spans="1:5" ht="13.5" customHeight="1" x14ac:dyDescent="0.25"/>
    <row r="93" spans="1:5" ht="13.5" customHeight="1" x14ac:dyDescent="0.25"/>
    <row r="94" spans="1:5" s="66" customFormat="1" ht="13.5" customHeight="1" x14ac:dyDescent="0.25">
      <c r="A94" s="63"/>
      <c r="B94" s="63"/>
      <c r="E94" s="82"/>
    </row>
    <row r="95" spans="1:5" ht="13.5" customHeight="1" x14ac:dyDescent="0.25"/>
  </sheetData>
  <sheetProtection formatColumns="0" formatRows="0"/>
  <mergeCells count="5">
    <mergeCell ref="A1:D1"/>
    <mergeCell ref="A2:D2"/>
    <mergeCell ref="B3:D3"/>
    <mergeCell ref="A41:D41"/>
    <mergeCell ref="B42:D42"/>
  </mergeCells>
  <conditionalFormatting sqref="C81: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ROUND($B$37,5)&lt;&gt;ROUND('\\swbfile\Accounting\Users\zaur.hajili\Documents\Disclosure-IT-TexnikiShertler\[PRD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ROUND($B$37,5)&lt;&gt;ROUND('\\swbfile\Accounting\Users\zaur.hajili\Documents\Disclosure-IT-TexnikiShertler\[PRD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ROUND($B$37,5)&lt;&gt;ROUND('\\swbfile\Accounting\Users\zaur.hajili\Documents\Disclosure-IT-TexnikiShertler\[PRD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ROUND($B$37,5)&lt;&gt;ROUND('\\swbfile\Accounting\Users\zaur.hajili\Documents\Disclosure-IT-TexnikiShertler\[PRD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ROUND($B$37,5)&lt;&gt;ROUND('\\swbfile\Accounting\Users\zaur.hajili\Documents\Disclosure-IT-TexnikiShertler\[PRD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ROUND($B$37,5)&lt;&gt;ROUND('\\swbfile\Accounting\Users\zaur.hajili\Documents\Disclosure-IT-TexnikiShertler\[PRD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8"/>
  <sheetViews>
    <sheetView zoomScale="80" zoomScaleNormal="80" workbookViewId="0">
      <selection activeCell="G13" sqref="G13"/>
    </sheetView>
  </sheetViews>
  <sheetFormatPr defaultColWidth="9.140625" defaultRowHeight="15" x14ac:dyDescent="0.25"/>
  <cols>
    <col min="1" max="1" width="9.140625" style="83" bestFit="1" customWidth="1"/>
    <col min="2" max="2" width="11.7109375" style="83" bestFit="1" customWidth="1"/>
    <col min="3" max="3" width="11.7109375" style="83" customWidth="1"/>
    <col min="4" max="4" width="25.42578125" style="83" customWidth="1"/>
    <col min="5" max="5" width="14.42578125" style="83" customWidth="1"/>
    <col min="6" max="6" width="17.28515625" style="83" bestFit="1" customWidth="1"/>
    <col min="7" max="16384" width="9.140625" style="83"/>
  </cols>
  <sheetData>
    <row r="1" spans="1:6" x14ac:dyDescent="0.25">
      <c r="A1" s="146" t="s">
        <v>198</v>
      </c>
      <c r="B1" s="146"/>
      <c r="C1" s="146"/>
      <c r="D1" s="146"/>
      <c r="E1" s="146"/>
      <c r="F1" s="147"/>
    </row>
    <row r="2" spans="1:6" x14ac:dyDescent="0.25">
      <c r="A2" s="143" t="s">
        <v>188</v>
      </c>
      <c r="B2" s="143"/>
      <c r="C2" s="143"/>
      <c r="D2" s="143"/>
      <c r="E2" s="143"/>
      <c r="F2" s="143" t="s">
        <v>33</v>
      </c>
    </row>
    <row r="3" spans="1:6" x14ac:dyDescent="0.25">
      <c r="A3" s="143" t="s">
        <v>189</v>
      </c>
      <c r="B3" s="143"/>
      <c r="C3" s="143"/>
      <c r="D3" s="144" t="s">
        <v>190</v>
      </c>
      <c r="E3" s="145"/>
      <c r="F3" s="143"/>
    </row>
    <row r="4" spans="1:6" x14ac:dyDescent="0.25">
      <c r="A4" s="1" t="s">
        <v>191</v>
      </c>
      <c r="B4" s="1" t="s">
        <v>192</v>
      </c>
      <c r="C4" s="1" t="s">
        <v>193</v>
      </c>
      <c r="D4" s="1" t="s">
        <v>191</v>
      </c>
      <c r="E4" s="1" t="s">
        <v>194</v>
      </c>
      <c r="F4" s="84" t="s">
        <v>195</v>
      </c>
    </row>
    <row r="5" spans="1:6" x14ac:dyDescent="0.25">
      <c r="A5" s="106">
        <v>1</v>
      </c>
      <c r="B5" s="106">
        <v>1</v>
      </c>
      <c r="C5" s="106">
        <v>1</v>
      </c>
      <c r="D5" s="100" t="s">
        <v>196</v>
      </c>
      <c r="E5" s="100" t="s">
        <v>196</v>
      </c>
      <c r="F5" s="108">
        <f>172986.4175+5519.12</f>
        <v>178505.53750000001</v>
      </c>
    </row>
    <row r="6" spans="1:6" x14ac:dyDescent="0.25">
      <c r="A6" s="106">
        <v>2</v>
      </c>
      <c r="B6" s="106">
        <v>2</v>
      </c>
      <c r="C6" s="106">
        <v>2</v>
      </c>
      <c r="D6" s="100" t="s">
        <v>196</v>
      </c>
      <c r="E6" s="100" t="s">
        <v>196</v>
      </c>
      <c r="F6" s="108">
        <f>25500+353.2</f>
        <v>25853.200000000001</v>
      </c>
    </row>
    <row r="7" spans="1:6" x14ac:dyDescent="0.25">
      <c r="A7" s="106">
        <v>3</v>
      </c>
      <c r="B7" s="106">
        <v>3</v>
      </c>
      <c r="C7" s="106">
        <v>3</v>
      </c>
      <c r="D7" s="100" t="s">
        <v>196</v>
      </c>
      <c r="E7" s="100" t="s">
        <v>196</v>
      </c>
      <c r="F7" s="108">
        <f>25500+183.2</f>
        <v>25683.200000000001</v>
      </c>
    </row>
    <row r="8" spans="1:6" ht="30" x14ac:dyDescent="0.25">
      <c r="A8" s="100" t="s">
        <v>196</v>
      </c>
      <c r="B8" s="100" t="s">
        <v>196</v>
      </c>
      <c r="C8" s="100" t="s">
        <v>196</v>
      </c>
      <c r="D8" s="106" t="s">
        <v>212</v>
      </c>
      <c r="E8" s="106">
        <v>1402132111</v>
      </c>
      <c r="F8" s="108">
        <v>4020.39</v>
      </c>
    </row>
  </sheetData>
  <mergeCells count="5">
    <mergeCell ref="A2:E2"/>
    <mergeCell ref="F2:F3"/>
    <mergeCell ref="A3:C3"/>
    <mergeCell ref="D3:E3"/>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16.8.2 və 16.8.7</vt:lpstr>
      <vt:lpstr>16.8.3 və 16.8.4</vt:lpstr>
      <vt:lpstr>16.8.5.</vt:lpstr>
      <vt:lpstr>16.8.6 </vt:lpstr>
      <vt:lpstr>16.8.8</vt:lpstr>
      <vt:lpstr>16.8.10.</vt:lpstr>
      <vt:lpstr>16.6.2</vt:lpstr>
      <vt:lpstr>'16.8.10.'!Print_Area</vt:lpstr>
      <vt:lpstr>'16.8.5.'!Print_Area</vt:lpstr>
      <vt:lpstr>'16.8.8'!Print_Area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2024-04-16T13:42:11Z</dcterms:modified>
</cp:coreProperties>
</file>